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bepinto\Downloads\"/>
    </mc:Choice>
  </mc:AlternateContent>
  <xr:revisionPtr revIDLastSave="0" documentId="13_ncr:1_{B4ADAAFE-AA55-4E0E-B1BD-8C52AE90F06C}" xr6:coauthVersionLast="47" xr6:coauthVersionMax="47" xr10:uidLastSave="{00000000-0000-0000-0000-000000000000}"/>
  <bookViews>
    <workbookView xWindow="-120" yWindow="-120" windowWidth="20730" windowHeight="11040" activeTab="3" xr2:uid="{00000000-000D-0000-FFFF-FFFF00000000}"/>
  </bookViews>
  <sheets>
    <sheet name="Configuração" sheetId="1" r:id="rId1"/>
    <sheet name="Despesas" sheetId="2" r:id="rId2"/>
    <sheet name="Renda" sheetId="3" r:id="rId3"/>
    <sheet name="Resumo" sheetId="4" r:id="rId4"/>
  </sheets>
  <definedNames>
    <definedName name="StartingBalanc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pFqwX2eNBdYnH0GQKwW3xRZGY27Yac+M9/x23zvu+eg="/>
    </ext>
  </extLst>
</workbook>
</file>

<file path=xl/calcChain.xml><?xml version="1.0" encoding="utf-8"?>
<calcChain xmlns="http://schemas.openxmlformats.org/spreadsheetml/2006/main">
  <c r="C44" i="4" l="1"/>
  <c r="D58" i="4"/>
  <c r="D57" i="4"/>
  <c r="D56" i="4"/>
  <c r="D55" i="4"/>
  <c r="D54" i="4"/>
  <c r="D53" i="4"/>
  <c r="D52" i="4"/>
  <c r="D51" i="4"/>
  <c r="D50" i="4"/>
  <c r="D49" i="4"/>
  <c r="D48" i="4"/>
  <c r="I47" i="4"/>
  <c r="H47" i="4"/>
  <c r="E47" i="4"/>
  <c r="D47" i="4"/>
  <c r="C47" i="4"/>
  <c r="O46" i="4"/>
  <c r="K46" i="4"/>
  <c r="J46" i="4"/>
  <c r="H46" i="4"/>
  <c r="G46" i="4"/>
  <c r="C46" i="4"/>
  <c r="O45" i="4"/>
  <c r="N45" i="4"/>
  <c r="K45" i="4"/>
  <c r="J45" i="4"/>
  <c r="G45" i="4"/>
  <c r="F45" i="4"/>
  <c r="C45" i="4"/>
  <c r="R44" i="4"/>
  <c r="O44" i="4"/>
  <c r="N44" i="4"/>
  <c r="K44" i="4"/>
  <c r="J44" i="4"/>
  <c r="G44" i="4"/>
  <c r="F44" i="4"/>
  <c r="C43" i="4"/>
  <c r="M42" i="4"/>
  <c r="L42" i="4"/>
  <c r="I42" i="4"/>
  <c r="H42" i="4"/>
  <c r="E42" i="4"/>
  <c r="D42" i="4"/>
  <c r="C42" i="4"/>
  <c r="O41" i="4"/>
  <c r="N41" i="4"/>
  <c r="L41" i="4"/>
  <c r="K41" i="4"/>
  <c r="G41" i="4"/>
  <c r="F41" i="4"/>
  <c r="D41" i="4"/>
  <c r="C41" i="4"/>
  <c r="M40" i="4"/>
  <c r="J40" i="4"/>
  <c r="E40" i="4"/>
  <c r="C40" i="4"/>
  <c r="M39" i="4"/>
  <c r="L39" i="4"/>
  <c r="J39" i="4"/>
  <c r="I39" i="4"/>
  <c r="E39" i="4"/>
  <c r="D39" i="4"/>
  <c r="C39" i="4"/>
  <c r="K38" i="4"/>
  <c r="H38" i="4"/>
  <c r="C38" i="4"/>
  <c r="C37" i="4"/>
  <c r="C35" i="4"/>
  <c r="D33" i="4"/>
  <c r="O32" i="4"/>
  <c r="N32" i="4"/>
  <c r="K32" i="4"/>
  <c r="J32" i="4"/>
  <c r="G32" i="4"/>
  <c r="F32" i="4"/>
  <c r="E32" i="4"/>
  <c r="C32" i="4"/>
  <c r="L31" i="4"/>
  <c r="I31" i="4"/>
  <c r="D31" i="4"/>
  <c r="C31" i="4"/>
  <c r="L30" i="4"/>
  <c r="K30" i="4"/>
  <c r="D30" i="4"/>
  <c r="C29" i="4"/>
  <c r="O22" i="4"/>
  <c r="L22" i="4"/>
  <c r="K22" i="4"/>
  <c r="J22" i="4"/>
  <c r="G22" i="4"/>
  <c r="D22" i="4"/>
  <c r="P17" i="3"/>
  <c r="O17" i="3"/>
  <c r="P16" i="3"/>
  <c r="O16" i="3"/>
  <c r="P15" i="3"/>
  <c r="O15" i="3"/>
  <c r="P14" i="3"/>
  <c r="O14" i="3"/>
  <c r="N13" i="3"/>
  <c r="M13" i="3"/>
  <c r="L13" i="3"/>
  <c r="M32" i="4" s="1"/>
  <c r="K13" i="3"/>
  <c r="L32" i="4" s="1"/>
  <c r="J13" i="3"/>
  <c r="I13" i="3"/>
  <c r="H13" i="3"/>
  <c r="I32" i="4" s="1"/>
  <c r="G13" i="3"/>
  <c r="H32" i="4" s="1"/>
  <c r="F13" i="3"/>
  <c r="E13" i="3"/>
  <c r="D13" i="3"/>
  <c r="P13" i="3" s="1"/>
  <c r="Q32" i="4" s="1"/>
  <c r="C13" i="3"/>
  <c r="D32" i="4" s="1"/>
  <c r="P8" i="3"/>
  <c r="O8" i="3"/>
  <c r="P7" i="3"/>
  <c r="O7" i="3"/>
  <c r="P6" i="3"/>
  <c r="O6" i="3"/>
  <c r="P5" i="3"/>
  <c r="O5" i="3"/>
  <c r="P4" i="3"/>
  <c r="O4" i="3"/>
  <c r="N3" i="3"/>
  <c r="O30" i="4" s="1"/>
  <c r="M3" i="3"/>
  <c r="N22" i="4" s="1"/>
  <c r="L3" i="3"/>
  <c r="K3" i="3"/>
  <c r="J3" i="3"/>
  <c r="K31" i="4" s="1"/>
  <c r="I3" i="3"/>
  <c r="J30" i="4" s="1"/>
  <c r="H3" i="3"/>
  <c r="G3" i="3"/>
  <c r="F3" i="3"/>
  <c r="G30" i="4" s="1"/>
  <c r="E3" i="3"/>
  <c r="F22" i="4" s="1"/>
  <c r="D3" i="3"/>
  <c r="C3" i="3"/>
  <c r="P89" i="2"/>
  <c r="O89" i="2"/>
  <c r="P88" i="2"/>
  <c r="O88" i="2"/>
  <c r="N87" i="2"/>
  <c r="O47" i="4" s="1"/>
  <c r="M87" i="2"/>
  <c r="N47" i="4" s="1"/>
  <c r="L87" i="2"/>
  <c r="M47" i="4" s="1"/>
  <c r="K87" i="2"/>
  <c r="L47" i="4" s="1"/>
  <c r="J87" i="2"/>
  <c r="K47" i="4" s="1"/>
  <c r="I87" i="2"/>
  <c r="J47" i="4" s="1"/>
  <c r="H87" i="2"/>
  <c r="G87" i="2"/>
  <c r="F87" i="2"/>
  <c r="G47" i="4" s="1"/>
  <c r="E87" i="2"/>
  <c r="F47" i="4" s="1"/>
  <c r="D87" i="2"/>
  <c r="C87" i="2"/>
  <c r="P84" i="2"/>
  <c r="O84" i="2"/>
  <c r="P83" i="2"/>
  <c r="O83" i="2"/>
  <c r="P82" i="2"/>
  <c r="O82" i="2"/>
  <c r="P81" i="2"/>
  <c r="O81" i="2"/>
  <c r="P80" i="2"/>
  <c r="O80" i="2"/>
  <c r="P79" i="2"/>
  <c r="O79" i="2"/>
  <c r="N78" i="2"/>
  <c r="M78" i="2"/>
  <c r="N46" i="4" s="1"/>
  <c r="L78" i="2"/>
  <c r="M46" i="4" s="1"/>
  <c r="K78" i="2"/>
  <c r="L46" i="4" s="1"/>
  <c r="J78" i="2"/>
  <c r="I78" i="2"/>
  <c r="H78" i="2"/>
  <c r="I46" i="4" s="1"/>
  <c r="G78" i="2"/>
  <c r="F78" i="2"/>
  <c r="E78" i="2"/>
  <c r="F46" i="4" s="1"/>
  <c r="D78" i="2"/>
  <c r="E46" i="4" s="1"/>
  <c r="C78" i="2"/>
  <c r="P78" i="2" s="1"/>
  <c r="Q46" i="4" s="1"/>
  <c r="P75" i="2"/>
  <c r="O75" i="2"/>
  <c r="P74" i="2"/>
  <c r="O74" i="2"/>
  <c r="P73" i="2"/>
  <c r="O73" i="2"/>
  <c r="P72" i="2"/>
  <c r="O72" i="2"/>
  <c r="P71" i="2"/>
  <c r="O71" i="2"/>
  <c r="P70" i="2"/>
  <c r="O70" i="2"/>
  <c r="P69" i="2"/>
  <c r="O69" i="2"/>
  <c r="N68" i="2"/>
  <c r="M68" i="2"/>
  <c r="L68" i="2"/>
  <c r="M45" i="4" s="1"/>
  <c r="K68" i="2"/>
  <c r="L45" i="4" s="1"/>
  <c r="J68" i="2"/>
  <c r="I68" i="2"/>
  <c r="H68" i="2"/>
  <c r="I45" i="4" s="1"/>
  <c r="G68" i="2"/>
  <c r="H45" i="4" s="1"/>
  <c r="F68" i="2"/>
  <c r="E68" i="2"/>
  <c r="D68" i="2"/>
  <c r="E45" i="4" s="1"/>
  <c r="C68" i="2"/>
  <c r="D45" i="4" s="1"/>
  <c r="P64" i="2"/>
  <c r="O64" i="2"/>
  <c r="P63" i="2"/>
  <c r="O63" i="2"/>
  <c r="P62" i="2"/>
  <c r="O62" i="2"/>
  <c r="P61" i="2"/>
  <c r="O61" i="2"/>
  <c r="P60" i="2"/>
  <c r="O60" i="2"/>
  <c r="N59" i="2"/>
  <c r="M59" i="2"/>
  <c r="L59" i="2"/>
  <c r="M44" i="4" s="1"/>
  <c r="K59" i="2"/>
  <c r="L44" i="4" s="1"/>
  <c r="J59" i="2"/>
  <c r="I59" i="2"/>
  <c r="H59" i="2"/>
  <c r="I44" i="4" s="1"/>
  <c r="G59" i="2"/>
  <c r="H44" i="4" s="1"/>
  <c r="F59" i="2"/>
  <c r="E59" i="2"/>
  <c r="D59" i="2"/>
  <c r="E44" i="4" s="1"/>
  <c r="C59" i="2"/>
  <c r="D44" i="4" s="1"/>
  <c r="P54" i="2"/>
  <c r="O54" i="2"/>
  <c r="P52" i="2"/>
  <c r="O52" i="2"/>
  <c r="P51" i="2"/>
  <c r="O51" i="2"/>
  <c r="P50" i="2"/>
  <c r="O50" i="2"/>
  <c r="P49" i="2"/>
  <c r="O49" i="2"/>
  <c r="O48" i="2"/>
  <c r="P43" i="4" s="1"/>
  <c r="N48" i="2"/>
  <c r="O43" i="4" s="1"/>
  <c r="M48" i="2"/>
  <c r="N43" i="4" s="1"/>
  <c r="L48" i="2"/>
  <c r="M43" i="4" s="1"/>
  <c r="K48" i="2"/>
  <c r="L43" i="4" s="1"/>
  <c r="J48" i="2"/>
  <c r="K43" i="4" s="1"/>
  <c r="I48" i="2"/>
  <c r="J43" i="4" s="1"/>
  <c r="H48" i="2"/>
  <c r="I43" i="4" s="1"/>
  <c r="G48" i="2"/>
  <c r="H43" i="4" s="1"/>
  <c r="F48" i="2"/>
  <c r="G43" i="4" s="1"/>
  <c r="E48" i="2"/>
  <c r="F43" i="4" s="1"/>
  <c r="D48" i="2"/>
  <c r="E43" i="4" s="1"/>
  <c r="C48" i="2"/>
  <c r="D43" i="4" s="1"/>
  <c r="P44" i="2"/>
  <c r="O44" i="2"/>
  <c r="P43" i="2"/>
  <c r="O43" i="2"/>
  <c r="P42" i="2"/>
  <c r="O42" i="2"/>
  <c r="P41" i="2"/>
  <c r="O41" i="2"/>
  <c r="N40" i="2"/>
  <c r="O42" i="4" s="1"/>
  <c r="M40" i="2"/>
  <c r="N42" i="4" s="1"/>
  <c r="L40" i="2"/>
  <c r="K40" i="2"/>
  <c r="J40" i="2"/>
  <c r="K42" i="4" s="1"/>
  <c r="I40" i="2"/>
  <c r="J42" i="4" s="1"/>
  <c r="H40" i="2"/>
  <c r="G40" i="2"/>
  <c r="F40" i="2"/>
  <c r="G42" i="4" s="1"/>
  <c r="E40" i="2"/>
  <c r="D40" i="2"/>
  <c r="C40" i="2"/>
  <c r="P40" i="2" s="1"/>
  <c r="Q42" i="4" s="1"/>
  <c r="P37" i="2"/>
  <c r="O37" i="2"/>
  <c r="P36" i="2"/>
  <c r="O36" i="2"/>
  <c r="P35" i="2"/>
  <c r="O35" i="2"/>
  <c r="P34" i="2"/>
  <c r="O34" i="2"/>
  <c r="P33" i="2"/>
  <c r="O33" i="2"/>
  <c r="P32" i="2"/>
  <c r="O32" i="2"/>
  <c r="N31" i="2"/>
  <c r="M31" i="2"/>
  <c r="L31" i="2"/>
  <c r="M41" i="4" s="1"/>
  <c r="K31" i="2"/>
  <c r="J31" i="2"/>
  <c r="I31" i="2"/>
  <c r="J41" i="4" s="1"/>
  <c r="H31" i="2"/>
  <c r="I41" i="4" s="1"/>
  <c r="G31" i="2"/>
  <c r="F31" i="2"/>
  <c r="E31" i="2"/>
  <c r="D31" i="2"/>
  <c r="E41" i="4" s="1"/>
  <c r="C31" i="2"/>
  <c r="P29" i="2"/>
  <c r="O29" i="2"/>
  <c r="P28" i="2"/>
  <c r="O28" i="2"/>
  <c r="P27" i="2"/>
  <c r="O27" i="2"/>
  <c r="P26" i="2"/>
  <c r="O26" i="2"/>
  <c r="P25" i="2"/>
  <c r="O25" i="2"/>
  <c r="P24" i="2"/>
  <c r="O24" i="2"/>
  <c r="P23" i="2"/>
  <c r="O23" i="2"/>
  <c r="P22" i="2"/>
  <c r="O22" i="2"/>
  <c r="N21" i="2"/>
  <c r="O40" i="4" s="1"/>
  <c r="M21" i="2"/>
  <c r="N40" i="4" s="1"/>
  <c r="L21" i="2"/>
  <c r="K21" i="2"/>
  <c r="L40" i="4" s="1"/>
  <c r="J21" i="2"/>
  <c r="K40" i="4" s="1"/>
  <c r="I21" i="2"/>
  <c r="H21" i="2"/>
  <c r="I40" i="4" s="1"/>
  <c r="G21" i="2"/>
  <c r="H40" i="4" s="1"/>
  <c r="F21" i="2"/>
  <c r="G40" i="4" s="1"/>
  <c r="E21" i="2"/>
  <c r="D21" i="2"/>
  <c r="C21" i="2"/>
  <c r="D40" i="4" s="1"/>
  <c r="P19" i="2"/>
  <c r="O19" i="2"/>
  <c r="P18" i="2"/>
  <c r="O18" i="2"/>
  <c r="P17" i="2"/>
  <c r="O17" i="2"/>
  <c r="P16" i="2"/>
  <c r="O16" i="2"/>
  <c r="P15" i="2"/>
  <c r="O15" i="2"/>
  <c r="P14" i="2"/>
  <c r="O14" i="2"/>
  <c r="P13" i="2"/>
  <c r="O13" i="2"/>
  <c r="P12" i="2"/>
  <c r="O12" i="2"/>
  <c r="P11" i="2"/>
  <c r="O11" i="2"/>
  <c r="N10" i="2"/>
  <c r="O39" i="4" s="1"/>
  <c r="M10" i="2"/>
  <c r="N39" i="4" s="1"/>
  <c r="L10" i="2"/>
  <c r="K10" i="2"/>
  <c r="J10" i="2"/>
  <c r="K39" i="4" s="1"/>
  <c r="I10" i="2"/>
  <c r="H10" i="2"/>
  <c r="G10" i="2"/>
  <c r="H39" i="4" s="1"/>
  <c r="F10" i="2"/>
  <c r="G39" i="4" s="1"/>
  <c r="E10" i="2"/>
  <c r="D10" i="2"/>
  <c r="C10" i="2"/>
  <c r="N5" i="2"/>
  <c r="O38" i="4" s="1"/>
  <c r="M5" i="2"/>
  <c r="M3" i="2" s="1"/>
  <c r="L5" i="2"/>
  <c r="K5" i="2"/>
  <c r="J5" i="2"/>
  <c r="I5" i="2"/>
  <c r="J38" i="4" s="1"/>
  <c r="H5" i="2"/>
  <c r="G5" i="2"/>
  <c r="F5" i="2"/>
  <c r="G38" i="4" s="1"/>
  <c r="E5" i="2"/>
  <c r="E3" i="2" s="1"/>
  <c r="D5" i="2"/>
  <c r="P5" i="2" s="1"/>
  <c r="C5" i="2"/>
  <c r="I3" i="2"/>
  <c r="J23" i="4" s="1"/>
  <c r="F3" i="2"/>
  <c r="Q37" i="4" l="1"/>
  <c r="Q38" i="4"/>
  <c r="Q36" i="4"/>
  <c r="O59" i="2"/>
  <c r="P44" i="4" s="1"/>
  <c r="O68" i="2"/>
  <c r="P45" i="4" s="1"/>
  <c r="F37" i="4"/>
  <c r="F23" i="4"/>
  <c r="N37" i="4"/>
  <c r="N23" i="4"/>
  <c r="P48" i="2"/>
  <c r="Q43" i="4" s="1"/>
  <c r="P59" i="2"/>
  <c r="Q44" i="4" s="1"/>
  <c r="P68" i="2"/>
  <c r="Q45" i="4" s="1"/>
  <c r="P87" i="2"/>
  <c r="Q47" i="4" s="1"/>
  <c r="G3" i="2"/>
  <c r="H41" i="4"/>
  <c r="O31" i="2"/>
  <c r="P41" i="4" s="1"/>
  <c r="F42" i="4"/>
  <c r="O40" i="2"/>
  <c r="P42" i="4" s="1"/>
  <c r="E22" i="4"/>
  <c r="E30" i="4"/>
  <c r="E31" i="4"/>
  <c r="M22" i="4"/>
  <c r="M30" i="4"/>
  <c r="M31" i="4"/>
  <c r="P31" i="2"/>
  <c r="Q41" i="4" s="1"/>
  <c r="H3" i="2"/>
  <c r="I38" i="4"/>
  <c r="O21" i="2"/>
  <c r="P40" i="4" s="1"/>
  <c r="F40" i="4"/>
  <c r="J37" i="4"/>
  <c r="J24" i="4" s="1"/>
  <c r="J3" i="2"/>
  <c r="H22" i="4"/>
  <c r="H31" i="4"/>
  <c r="O3" i="3"/>
  <c r="O13" i="3"/>
  <c r="P32" i="4" s="1"/>
  <c r="D3" i="2"/>
  <c r="E38" i="4"/>
  <c r="O78" i="2"/>
  <c r="P46" i="4" s="1"/>
  <c r="D46" i="4"/>
  <c r="P10" i="2"/>
  <c r="Q39" i="4" s="1"/>
  <c r="N3" i="2"/>
  <c r="F39" i="4"/>
  <c r="O10" i="2"/>
  <c r="P39" i="4" s="1"/>
  <c r="I22" i="4"/>
  <c r="I30" i="4"/>
  <c r="P3" i="3"/>
  <c r="H30" i="4"/>
  <c r="L3" i="2"/>
  <c r="M38" i="4"/>
  <c r="G37" i="4"/>
  <c r="G24" i="4" s="1"/>
  <c r="G23" i="4"/>
  <c r="O5" i="2"/>
  <c r="C3" i="2"/>
  <c r="D38" i="4"/>
  <c r="K3" i="2"/>
  <c r="L38" i="4"/>
  <c r="F30" i="4"/>
  <c r="N30" i="4"/>
  <c r="N24" i="4" s="1"/>
  <c r="G31" i="4"/>
  <c r="O31" i="4"/>
  <c r="F38" i="4"/>
  <c r="N38" i="4"/>
  <c r="F31" i="4"/>
  <c r="N31" i="4"/>
  <c r="P21" i="2"/>
  <c r="Q40" i="4" s="1"/>
  <c r="O87" i="2"/>
  <c r="P47" i="4" s="1"/>
  <c r="J31" i="4"/>
  <c r="E37" i="4" l="1"/>
  <c r="E23" i="4"/>
  <c r="E24" i="4"/>
  <c r="O37" i="4"/>
  <c r="O24" i="4" s="1"/>
  <c r="O23" i="4"/>
  <c r="P36" i="4"/>
  <c r="P37" i="4"/>
  <c r="P38" i="4"/>
  <c r="M37" i="4"/>
  <c r="M23" i="4"/>
  <c r="P22" i="4"/>
  <c r="P31" i="4"/>
  <c r="P30" i="4"/>
  <c r="I37" i="4"/>
  <c r="I23" i="4"/>
  <c r="L37" i="4"/>
  <c r="L24" i="4" s="1"/>
  <c r="L23" i="4"/>
  <c r="H37" i="4"/>
  <c r="H23" i="4"/>
  <c r="F24" i="4"/>
  <c r="H24" i="4"/>
  <c r="Q22" i="4"/>
  <c r="Q30" i="4"/>
  <c r="Q31" i="4"/>
  <c r="P3" i="2"/>
  <c r="O3" i="2"/>
  <c r="D37" i="4"/>
  <c r="D24" i="4" s="1"/>
  <c r="D23" i="4"/>
  <c r="I24" i="4"/>
  <c r="K23" i="4"/>
  <c r="K37" i="4"/>
  <c r="K24" i="4" s="1"/>
  <c r="M24" i="4"/>
  <c r="D25" i="4" l="1"/>
  <c r="E25" i="4" s="1"/>
  <c r="F25" i="4" s="1"/>
  <c r="G25" i="4" s="1"/>
  <c r="H25" i="4" s="1"/>
  <c r="I25" i="4" s="1"/>
  <c r="J25" i="4" s="1"/>
  <c r="K25" i="4" s="1"/>
  <c r="L25" i="4" s="1"/>
  <c r="M25" i="4" s="1"/>
  <c r="N25" i="4" s="1"/>
  <c r="O25" i="4" s="1"/>
  <c r="P24" i="4"/>
  <c r="Q24" i="4"/>
  <c r="P23" i="4"/>
  <c r="Q2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4" authorId="0" shapeId="0" xr:uid="{00000000-0006-0000-0300-000001000000}">
      <text>
        <r>
          <rPr>
            <sz val="10"/>
            <color rgb="FF000000"/>
            <rFont val="Arial"/>
            <scheme val="minor"/>
          </rPr>
          <t>======
ID#AAAA8i327mE
    (2023-11-13 19:51:00)
Renda total - Despesas</t>
        </r>
      </text>
    </comment>
    <comment ref="C25" authorId="0" shapeId="0" xr:uid="{00000000-0006-0000-0300-000002000000}">
      <text>
        <r>
          <rPr>
            <sz val="10"/>
            <color rgb="FF000000"/>
            <rFont val="Arial"/>
            <scheme val="minor"/>
          </rPr>
          <t>======
ID#AAAA8i327mA
    (2023-11-13 19:51:00)
Esse total inclui o "Saldo inicial" da guia "Configuração".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hYCWa8IH2Jr2/dfqTvoy7ak1MbQ=="/>
    </ext>
  </extLst>
</comments>
</file>

<file path=xl/sharedStrings.xml><?xml version="1.0" encoding="utf-8"?>
<sst xmlns="http://schemas.openxmlformats.org/spreadsheetml/2006/main" count="117" uniqueCount="83">
  <si>
    <t xml:space="preserve">Planeje e controle seus gastos mensais durante o ano inteiro. </t>
  </si>
  <si>
    <t>Como usar este modelo</t>
  </si>
  <si>
    <t>Na aba de Despesas, adicione os gastos mensais</t>
  </si>
  <si>
    <t>Na aba de Renda, coloque tudo que você recebe no mês</t>
  </si>
  <si>
    <t>Se você quiser, renomeie ou exclua as categorias nessas guias. Suas alterações serão refletidas automaticamente na guia "Resumo", que mostra uma visão geral dos gastos projetados/reais.</t>
  </si>
  <si>
    <t>Total</t>
  </si>
  <si>
    <t>Média</t>
  </si>
  <si>
    <t>Total do mês</t>
  </si>
  <si>
    <t>Cartão de crédito</t>
  </si>
  <si>
    <t>Total mensal:</t>
  </si>
  <si>
    <t>Cartão 1</t>
  </si>
  <si>
    <t>Cartão 2</t>
  </si>
  <si>
    <t>Cartão 3</t>
  </si>
  <si>
    <t>Casa</t>
  </si>
  <si>
    <t>Aluguel/financiamento 
imobiliário</t>
  </si>
  <si>
    <t>Energia elétrica</t>
  </si>
  <si>
    <t>Água</t>
  </si>
  <si>
    <t>Gás</t>
  </si>
  <si>
    <t>Mercado</t>
  </si>
  <si>
    <t>Internet</t>
  </si>
  <si>
    <t>IPTU</t>
  </si>
  <si>
    <t>Seguro Residencial</t>
  </si>
  <si>
    <t>Filhos</t>
  </si>
  <si>
    <t>Escola/Creche</t>
  </si>
  <si>
    <t>Cursos extras</t>
  </si>
  <si>
    <t>Atividades</t>
  </si>
  <si>
    <t>Roupas</t>
  </si>
  <si>
    <t>Brinquedos</t>
  </si>
  <si>
    <t>Mesada</t>
  </si>
  <si>
    <t>Entretenimento</t>
  </si>
  <si>
    <t>Streamings</t>
  </si>
  <si>
    <t>Viagem</t>
  </si>
  <si>
    <t>Restaurantes</t>
  </si>
  <si>
    <t>Lazer</t>
  </si>
  <si>
    <t>Delivery</t>
  </si>
  <si>
    <t>Cuidados pessoais</t>
  </si>
  <si>
    <t>Cabelo</t>
  </si>
  <si>
    <t>Calçados</t>
  </si>
  <si>
    <t>Seguro de Vida</t>
  </si>
  <si>
    <t>Saúde</t>
  </si>
  <si>
    <t>Médico/dentista/óculos</t>
  </si>
  <si>
    <t>Cuidados especiais</t>
  </si>
  <si>
    <t>Farmácia</t>
  </si>
  <si>
    <t>Emergência</t>
  </si>
  <si>
    <t>Seguro/Assistência Médica</t>
  </si>
  <si>
    <t>Outros</t>
  </si>
  <si>
    <t>Alimentação</t>
  </si>
  <si>
    <t>Veterinário</t>
  </si>
  <si>
    <t>Banho</t>
  </si>
  <si>
    <t>Transporte</t>
  </si>
  <si>
    <t>Combustível</t>
  </si>
  <si>
    <t>Prestações do carro</t>
  </si>
  <si>
    <t>IPVA</t>
  </si>
  <si>
    <t>Seguro</t>
  </si>
  <si>
    <t>Transporte por aplicativo</t>
  </si>
  <si>
    <t>Transporte público</t>
  </si>
  <si>
    <t>Viagens</t>
  </si>
  <si>
    <t>Passagem aérea</t>
  </si>
  <si>
    <t>Hotéis</t>
  </si>
  <si>
    <t>[Categoria 1]</t>
  </si>
  <si>
    <t>[Categoria 2]</t>
  </si>
  <si>
    <t>Profissional</t>
  </si>
  <si>
    <t>Pagamento</t>
  </si>
  <si>
    <t>Bônus</t>
  </si>
  <si>
    <t>Comissão</t>
  </si>
  <si>
    <t>Vale-Refeição / Vale-Alimentação</t>
  </si>
  <si>
    <t>Vale-Transporte</t>
  </si>
  <si>
    <t>Trabalho Autônomo</t>
  </si>
  <si>
    <t>Quanto guardou</t>
  </si>
  <si>
    <t>Investimentos</t>
  </si>
  <si>
    <t>Presentes</t>
  </si>
  <si>
    <t>SOBRE ESTA PÁGINA</t>
  </si>
  <si>
    <t>OBSERVAÇÃO</t>
  </si>
  <si>
    <t>Esta página gera um resumo dos seus gastos com base nos dados nas guias "Despesas" e "Renda".</t>
  </si>
  <si>
    <t>Não edite esta página.</t>
  </si>
  <si>
    <t>Ela contém fórmulas e será atualizada automaticamente.</t>
  </si>
  <si>
    <t>Resumo</t>
  </si>
  <si>
    <t>Renda</t>
  </si>
  <si>
    <t>Despesas</t>
  </si>
  <si>
    <t>Economia líquida</t>
  </si>
  <si>
    <t>Saldo final</t>
  </si>
  <si>
    <t>Nº da linha</t>
  </si>
  <si>
    <t>Animais de 
estimação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</si>
</sst>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"/>
    <numFmt numFmtId="165" formatCode="&quot;$&quot;#,##0"/>
    <numFmt numFmtId="166" formatCode="[$R$]#,##0"/>
    <numFmt numFmtId="167" formatCode="mmm&quot; '&quot;yy"/>
  </numFmts>
  <fonts count="80" x14ac:knownFonts="1">
    <font>
      <sz val="10"/>
      <color rgb="FF000000"/>
      <name val="Arial"/>
      <scheme val="minor"/>
    </font>
    <font>
      <sz val="10"/>
      <color theme="1"/>
      <name val="Lato"/>
    </font>
    <font>
      <b/>
      <sz val="22"/>
      <color rgb="FFA8DCDA"/>
      <name val="Raleway"/>
    </font>
    <font>
      <sz val="10"/>
      <color theme="1"/>
      <name val="Arial"/>
    </font>
    <font>
      <b/>
      <i/>
      <sz val="14"/>
      <color rgb="FF595958"/>
      <name val="Roboto"/>
    </font>
    <font>
      <sz val="10"/>
      <color rgb="FF595958"/>
      <name val="Lato"/>
    </font>
    <font>
      <sz val="10"/>
      <color rgb="FF595958"/>
      <name val="Arial"/>
    </font>
    <font>
      <b/>
      <sz val="16"/>
      <color rgb="FF595958"/>
      <name val="Roboto"/>
    </font>
    <font>
      <sz val="13"/>
      <color rgb="FF595958"/>
      <name val="Roboto"/>
    </font>
    <font>
      <b/>
      <i/>
      <sz val="11"/>
      <color rgb="FFFFFFFF"/>
      <name val="Lato"/>
    </font>
    <font>
      <sz val="10"/>
      <name val="Arial"/>
    </font>
    <font>
      <b/>
      <sz val="16"/>
      <color rgb="FF334960"/>
      <name val="Roboto"/>
    </font>
    <font>
      <b/>
      <i/>
      <sz val="16"/>
      <color rgb="FF576475"/>
      <name val="Roboto"/>
    </font>
    <font>
      <b/>
      <i/>
      <sz val="9"/>
      <color rgb="FF576475"/>
      <name val="Lato"/>
    </font>
    <font>
      <b/>
      <i/>
      <sz val="14"/>
      <color rgb="FF556376"/>
      <name val="Roboto"/>
    </font>
    <font>
      <sz val="12"/>
      <color rgb="FF334960"/>
      <name val="Roboto"/>
    </font>
    <font>
      <sz val="12"/>
      <color rgb="FF576475"/>
      <name val="Lato"/>
    </font>
    <font>
      <sz val="12"/>
      <color rgb="FF6C7687"/>
      <name val="Roboto"/>
    </font>
    <font>
      <i/>
      <sz val="9"/>
      <color rgb="FF334960"/>
      <name val="Lato"/>
    </font>
    <font>
      <b/>
      <i/>
      <sz val="11"/>
      <color rgb="FF334960"/>
      <name val="Lato"/>
    </font>
    <font>
      <b/>
      <i/>
      <sz val="14"/>
      <color rgb="FFFFFFFF"/>
      <name val="Roboto"/>
    </font>
    <font>
      <sz val="12"/>
      <color theme="0"/>
      <name val="Lato"/>
    </font>
    <font>
      <sz val="12"/>
      <color theme="0"/>
      <name val="Roboto"/>
    </font>
    <font>
      <sz val="12"/>
      <color rgb="FFD9D9D9"/>
      <name val="Lato"/>
    </font>
    <font>
      <sz val="14"/>
      <color rgb="FF334960"/>
      <name val="Roboto"/>
    </font>
    <font>
      <sz val="13"/>
      <color rgb="FF576475"/>
      <name val="Roboto"/>
    </font>
    <font>
      <b/>
      <i/>
      <sz val="14"/>
      <color theme="0"/>
      <name val="Roboto"/>
    </font>
    <font>
      <sz val="9"/>
      <color rgb="FFD9D9D9"/>
      <name val="Lato"/>
    </font>
    <font>
      <sz val="12"/>
      <color rgb="FF576475"/>
      <name val="Roboto"/>
    </font>
    <font>
      <sz val="13"/>
      <color rgb="FF334960"/>
      <name val="Roboto"/>
    </font>
    <font>
      <sz val="14"/>
      <color rgb="FFD9D9D9"/>
      <name val="Lato"/>
    </font>
    <font>
      <sz val="14"/>
      <color theme="1"/>
      <name val="Arial"/>
    </font>
    <font>
      <sz val="12"/>
      <color rgb="FF595958"/>
      <name val="Roboto"/>
    </font>
    <font>
      <sz val="12"/>
      <color rgb="FFA7B0BF"/>
      <name val="Roboto"/>
    </font>
    <font>
      <sz val="12"/>
      <color rgb="FFFFFFFF"/>
      <name val="Lato"/>
    </font>
    <font>
      <sz val="12"/>
      <color rgb="FFFFFFFF"/>
      <name val="Roboto"/>
    </font>
    <font>
      <b/>
      <sz val="16"/>
      <color rgb="FF9ED5D6"/>
      <name val="Roboto"/>
    </font>
    <font>
      <b/>
      <sz val="16"/>
      <color rgb="FF595958"/>
      <name val="Lato"/>
    </font>
    <font>
      <b/>
      <i/>
      <sz val="14"/>
      <color rgb="FF576475"/>
      <name val="Roboto"/>
    </font>
    <font>
      <b/>
      <sz val="12"/>
      <color rgb="FFFFFFFF"/>
      <name val="Lato"/>
    </font>
    <font>
      <i/>
      <sz val="12"/>
      <color rgb="FF6C7687"/>
      <name val="Roboto"/>
    </font>
    <font>
      <sz val="9"/>
      <color rgb="FF576475"/>
      <name val="Lato"/>
    </font>
    <font>
      <i/>
      <sz val="9"/>
      <color rgb="FF6C7687"/>
      <name val="Lato"/>
    </font>
    <font>
      <i/>
      <sz val="9"/>
      <color rgb="FFA7B0BF"/>
      <name val="Lato"/>
    </font>
    <font>
      <b/>
      <sz val="12"/>
      <color theme="0"/>
      <name val="Roboto"/>
    </font>
    <font>
      <sz val="6"/>
      <color rgb="FFFFFFFF"/>
      <name val="Roboto"/>
    </font>
    <font>
      <sz val="10"/>
      <color theme="1"/>
      <name val="Roboto"/>
    </font>
    <font>
      <sz val="10"/>
      <color theme="1"/>
      <name val="Roboto"/>
    </font>
    <font>
      <sz val="6"/>
      <color rgb="FFB7B7B7"/>
      <name val="Roboto"/>
    </font>
    <font>
      <i/>
      <sz val="10"/>
      <color theme="1"/>
      <name val="Roboto"/>
    </font>
    <font>
      <sz val="14"/>
      <color rgb="FFFFFFFF"/>
      <name val="Roboto"/>
    </font>
    <font>
      <sz val="14"/>
      <color rgb="FFB7B7B7"/>
      <name val="Roboto"/>
    </font>
    <font>
      <b/>
      <sz val="14"/>
      <color theme="1"/>
      <name val="Roboto"/>
    </font>
    <font>
      <sz val="14"/>
      <color theme="1"/>
      <name val="Roboto"/>
    </font>
    <font>
      <i/>
      <sz val="14"/>
      <color theme="1"/>
      <name val="Roboto"/>
    </font>
    <font>
      <sz val="12"/>
      <color rgb="FFB7B7B7"/>
      <name val="Roboto"/>
    </font>
    <font>
      <sz val="12"/>
      <color theme="1"/>
      <name val="Roboto"/>
    </font>
    <font>
      <b/>
      <i/>
      <sz val="14"/>
      <color rgb="FF222222"/>
      <name val="Roboto"/>
    </font>
    <font>
      <i/>
      <sz val="12"/>
      <color theme="1"/>
      <name val="Roboto"/>
    </font>
    <font>
      <sz val="12"/>
      <color rgb="FF434343"/>
      <name val="Roboto"/>
    </font>
    <font>
      <i/>
      <sz val="10"/>
      <color rgb="FFA8DCDA"/>
      <name val="Roboto"/>
    </font>
    <font>
      <sz val="6"/>
      <color rgb="FF595958"/>
      <name val="Roboto"/>
    </font>
    <font>
      <b/>
      <sz val="18"/>
      <color rgb="FF595958"/>
      <name val="Roboto"/>
    </font>
    <font>
      <sz val="10"/>
      <color rgb="FF595958"/>
      <name val="Roboto"/>
    </font>
    <font>
      <i/>
      <sz val="10"/>
      <color rgb="FF595958"/>
      <name val="Roboto"/>
    </font>
    <font>
      <b/>
      <sz val="6"/>
      <color rgb="FFFFFFFF"/>
      <name val="Roboto"/>
    </font>
    <font>
      <b/>
      <i/>
      <sz val="6"/>
      <color rgb="FFB7B7B7"/>
      <name val="Roboto"/>
    </font>
    <font>
      <b/>
      <sz val="10"/>
      <color rgb="FF334960"/>
      <name val="Roboto"/>
    </font>
    <font>
      <b/>
      <sz val="14"/>
      <color rgb="FFFFFFFF"/>
      <name val="Roboto"/>
    </font>
    <font>
      <b/>
      <sz val="11"/>
      <color rgb="FF334960"/>
      <name val="Roboto"/>
    </font>
    <font>
      <b/>
      <sz val="12"/>
      <color rgb="FF595958"/>
      <name val="Roboto"/>
    </font>
    <font>
      <sz val="10"/>
      <color rgb="FF334960"/>
      <name val="Roboto"/>
    </font>
    <font>
      <sz val="12"/>
      <color rgb="FF222222"/>
      <name val="Roboto"/>
    </font>
    <font>
      <i/>
      <sz val="10"/>
      <color rgb="FF6C7687"/>
      <name val="Roboto"/>
    </font>
    <font>
      <b/>
      <i/>
      <sz val="16"/>
      <color rgb="FF595958"/>
      <name val="Roboto"/>
    </font>
    <font>
      <b/>
      <sz val="14"/>
      <color rgb="FF595958"/>
      <name val="Roboto"/>
    </font>
    <font>
      <sz val="10"/>
      <color rgb="FF576475"/>
      <name val="Roboto"/>
    </font>
    <font>
      <sz val="16"/>
      <color rgb="FF595958"/>
      <name val="Roboto"/>
    </font>
    <font>
      <i/>
      <sz val="16"/>
      <color rgb="FF595958"/>
      <name val="Roboto"/>
    </font>
    <font>
      <b/>
      <sz val="14"/>
      <color rgb="FF666666"/>
      <name val="Roboto"/>
    </font>
  </fonts>
  <fills count="12">
    <fill>
      <patternFill patternType="none"/>
    </fill>
    <fill>
      <patternFill patternType="gray125"/>
    </fill>
    <fill>
      <patternFill patternType="solid">
        <fgColor rgb="FFA8DCDA"/>
        <bgColor rgb="FFA8DCDA"/>
      </patternFill>
    </fill>
    <fill>
      <patternFill patternType="solid">
        <fgColor rgb="FFFFE72D"/>
        <bgColor rgb="FFFFE72D"/>
      </patternFill>
    </fill>
    <fill>
      <patternFill patternType="solid">
        <fgColor theme="0"/>
        <bgColor theme="0"/>
      </patternFill>
    </fill>
    <fill>
      <patternFill patternType="solid">
        <fgColor rgb="FF9ED5D6"/>
        <bgColor rgb="FF9ED5D6"/>
      </patternFill>
    </fill>
    <fill>
      <patternFill patternType="solid">
        <fgColor rgb="FFE4E98D"/>
        <bgColor rgb="FFE4E98D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595958"/>
        <bgColor rgb="FF595958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6" borderId="0" xfId="0" applyFont="1" applyFill="1"/>
    <xf numFmtId="0" fontId="7" fillId="6" borderId="0" xfId="0" applyFont="1" applyFill="1" applyAlignment="1">
      <alignment horizontal="left" vertical="center"/>
    </xf>
    <xf numFmtId="0" fontId="7" fillId="6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9" fillId="5" borderId="2" xfId="0" applyFont="1" applyFill="1" applyBorder="1" applyAlignment="1">
      <alignment horizontal="right" vertical="center"/>
    </xf>
    <xf numFmtId="0" fontId="9" fillId="5" borderId="3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right" vertical="center"/>
    </xf>
    <xf numFmtId="0" fontId="3" fillId="4" borderId="4" xfId="0" applyFont="1" applyFill="1" applyBorder="1"/>
    <xf numFmtId="164" fontId="11" fillId="6" borderId="4" xfId="0" applyNumberFormat="1" applyFont="1" applyFill="1" applyBorder="1" applyAlignment="1">
      <alignment horizontal="center" vertical="center"/>
    </xf>
    <xf numFmtId="165" fontId="12" fillId="3" borderId="4" xfId="0" applyNumberFormat="1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right"/>
    </xf>
    <xf numFmtId="0" fontId="3" fillId="0" borderId="4" xfId="0" applyFont="1" applyBorder="1"/>
    <xf numFmtId="0" fontId="14" fillId="3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6" fontId="16" fillId="0" borderId="4" xfId="0" applyNumberFormat="1" applyFont="1" applyBorder="1" applyAlignment="1">
      <alignment horizontal="center" vertical="center"/>
    </xf>
    <xf numFmtId="166" fontId="17" fillId="0" borderId="4" xfId="0" applyNumberFormat="1" applyFont="1" applyBorder="1" applyAlignment="1">
      <alignment horizontal="center" vertical="center"/>
    </xf>
    <xf numFmtId="165" fontId="18" fillId="0" borderId="4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20" fillId="9" borderId="4" xfId="0" applyFont="1" applyFill="1" applyBorder="1" applyAlignment="1">
      <alignment horizontal="center" vertical="center"/>
    </xf>
    <xf numFmtId="166" fontId="21" fillId="9" borderId="4" xfId="0" applyNumberFormat="1" applyFont="1" applyFill="1" applyBorder="1" applyAlignment="1">
      <alignment horizontal="center" vertical="center"/>
    </xf>
    <xf numFmtId="166" fontId="22" fillId="9" borderId="4" xfId="0" applyNumberFormat="1" applyFont="1" applyFill="1" applyBorder="1" applyAlignment="1">
      <alignment horizontal="center" vertical="center"/>
    </xf>
    <xf numFmtId="165" fontId="23" fillId="0" borderId="4" xfId="0" applyNumberFormat="1" applyFont="1" applyBorder="1" applyAlignment="1">
      <alignment horizontal="right" vertical="center"/>
    </xf>
    <xf numFmtId="0" fontId="24" fillId="7" borderId="4" xfId="0" applyFont="1" applyFill="1" applyBorder="1" applyAlignment="1">
      <alignment horizontal="center" vertical="center"/>
    </xf>
    <xf numFmtId="166" fontId="25" fillId="0" borderId="4" xfId="0" applyNumberFormat="1" applyFont="1" applyBorder="1" applyAlignment="1">
      <alignment horizontal="center" vertical="center"/>
    </xf>
    <xf numFmtId="0" fontId="26" fillId="9" borderId="4" xfId="0" applyFont="1" applyFill="1" applyBorder="1" applyAlignment="1">
      <alignment horizontal="center" vertical="center"/>
    </xf>
    <xf numFmtId="165" fontId="27" fillId="0" borderId="4" xfId="0" applyNumberFormat="1" applyFont="1" applyBorder="1" applyAlignment="1">
      <alignment horizontal="right" vertical="center"/>
    </xf>
    <xf numFmtId="0" fontId="15" fillId="7" borderId="4" xfId="0" applyFont="1" applyFill="1" applyBorder="1" applyAlignment="1">
      <alignment horizontal="center" vertical="center"/>
    </xf>
    <xf numFmtId="166" fontId="28" fillId="0" borderId="4" xfId="0" applyNumberFormat="1" applyFont="1" applyBorder="1" applyAlignment="1">
      <alignment horizontal="center" vertical="center"/>
    </xf>
    <xf numFmtId="166" fontId="17" fillId="7" borderId="4" xfId="0" applyNumberFormat="1" applyFont="1" applyFill="1" applyBorder="1" applyAlignment="1">
      <alignment horizontal="center" vertical="center"/>
    </xf>
    <xf numFmtId="0" fontId="29" fillId="7" borderId="4" xfId="0" applyFont="1" applyFill="1" applyBorder="1" applyAlignment="1">
      <alignment horizontal="center" vertical="center"/>
    </xf>
    <xf numFmtId="165" fontId="30" fillId="0" borderId="4" xfId="0" applyNumberFormat="1" applyFont="1" applyBorder="1" applyAlignment="1">
      <alignment horizontal="right" vertical="center"/>
    </xf>
    <xf numFmtId="0" fontId="31" fillId="0" borderId="4" xfId="0" applyFont="1" applyBorder="1"/>
    <xf numFmtId="166" fontId="32" fillId="0" borderId="4" xfId="0" applyNumberFormat="1" applyFont="1" applyBorder="1" applyAlignment="1">
      <alignment horizontal="center" vertical="center"/>
    </xf>
    <xf numFmtId="166" fontId="17" fillId="10" borderId="4" xfId="0" applyNumberFormat="1" applyFont="1" applyFill="1" applyBorder="1" applyAlignment="1">
      <alignment horizontal="center" vertical="center"/>
    </xf>
    <xf numFmtId="166" fontId="33" fillId="0" borderId="4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166" fontId="34" fillId="9" borderId="4" xfId="0" applyNumberFormat="1" applyFont="1" applyFill="1" applyBorder="1" applyAlignment="1">
      <alignment horizontal="center" vertical="center"/>
    </xf>
    <xf numFmtId="166" fontId="35" fillId="9" borderId="4" xfId="0" applyNumberFormat="1" applyFont="1" applyFill="1" applyBorder="1" applyAlignment="1">
      <alignment horizontal="center" vertical="center"/>
    </xf>
    <xf numFmtId="166" fontId="32" fillId="7" borderId="4" xfId="0" applyNumberFormat="1" applyFont="1" applyFill="1" applyBorder="1" applyAlignment="1">
      <alignment horizontal="center" vertical="center"/>
    </xf>
    <xf numFmtId="0" fontId="32" fillId="7" borderId="4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right" vertical="center"/>
    </xf>
    <xf numFmtId="0" fontId="19" fillId="4" borderId="3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/>
    </xf>
    <xf numFmtId="0" fontId="36" fillId="0" borderId="4" xfId="0" applyFont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164" fontId="37" fillId="5" borderId="4" xfId="0" applyNumberFormat="1" applyFont="1" applyFill="1" applyBorder="1" applyAlignment="1">
      <alignment horizontal="center" vertical="center"/>
    </xf>
    <xf numFmtId="165" fontId="38" fillId="3" borderId="4" xfId="0" applyNumberFormat="1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166" fontId="39" fillId="9" borderId="4" xfId="0" applyNumberFormat="1" applyFont="1" applyFill="1" applyBorder="1" applyAlignment="1">
      <alignment horizontal="center" vertical="center"/>
    </xf>
    <xf numFmtId="166" fontId="40" fillId="7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6" fontId="41" fillId="0" borderId="4" xfId="0" applyNumberFormat="1" applyFont="1" applyBorder="1" applyAlignment="1">
      <alignment horizontal="right" vertical="center"/>
    </xf>
    <xf numFmtId="166" fontId="42" fillId="0" borderId="4" xfId="0" applyNumberFormat="1" applyFont="1" applyBorder="1" applyAlignment="1">
      <alignment horizontal="right" vertical="center"/>
    </xf>
    <xf numFmtId="166" fontId="43" fillId="0" borderId="4" xfId="0" applyNumberFormat="1" applyFont="1" applyBorder="1" applyAlignment="1">
      <alignment horizontal="right" vertical="center"/>
    </xf>
    <xf numFmtId="166" fontId="44" fillId="9" borderId="4" xfId="0" applyNumberFormat="1" applyFont="1" applyFill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0" fontId="46" fillId="11" borderId="5" xfId="0" applyFont="1" applyFill="1" applyBorder="1" applyAlignment="1">
      <alignment horizontal="left" vertical="center"/>
    </xf>
    <xf numFmtId="0" fontId="47" fillId="11" borderId="5" xfId="0" applyFont="1" applyFill="1" applyBorder="1"/>
    <xf numFmtId="0" fontId="47" fillId="11" borderId="0" xfId="0" applyFont="1" applyFill="1"/>
    <xf numFmtId="0" fontId="46" fillId="0" borderId="0" xfId="0" applyFont="1"/>
    <xf numFmtId="0" fontId="48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/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45" fillId="0" borderId="6" xfId="0" applyFont="1" applyBorder="1" applyAlignment="1">
      <alignment vertical="center"/>
    </xf>
    <xf numFmtId="0" fontId="48" fillId="0" borderId="6" xfId="0" applyFont="1" applyBorder="1" applyAlignment="1">
      <alignment horizontal="right" vertical="center"/>
    </xf>
    <xf numFmtId="0" fontId="46" fillId="0" borderId="6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6" fillId="0" borderId="6" xfId="0" applyFont="1" applyBorder="1" applyAlignment="1">
      <alignment vertical="center"/>
    </xf>
    <xf numFmtId="0" fontId="47" fillId="0" borderId="6" xfId="0" applyFont="1" applyBorder="1"/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60" fillId="4" borderId="0" xfId="0" applyFont="1" applyFill="1" applyAlignment="1">
      <alignment horizontal="center" vertical="center"/>
    </xf>
    <xf numFmtId="0" fontId="46" fillId="0" borderId="7" xfId="0" applyFont="1" applyBorder="1" applyAlignment="1">
      <alignment vertical="center"/>
    </xf>
    <xf numFmtId="0" fontId="47" fillId="0" borderId="7" xfId="0" applyFont="1" applyBorder="1"/>
    <xf numFmtId="0" fontId="61" fillId="11" borderId="0" xfId="0" applyFont="1" applyFill="1" applyAlignment="1">
      <alignment horizontal="left" vertical="center"/>
    </xf>
    <xf numFmtId="0" fontId="61" fillId="5" borderId="0" xfId="0" applyFont="1" applyFill="1" applyAlignment="1">
      <alignment horizontal="left" vertical="center"/>
    </xf>
    <xf numFmtId="0" fontId="62" fillId="5" borderId="0" xfId="0" applyFont="1" applyFill="1" applyAlignment="1">
      <alignment horizontal="left" vertical="center"/>
    </xf>
    <xf numFmtId="0" fontId="63" fillId="5" borderId="0" xfId="0" applyFont="1" applyFill="1" applyAlignment="1">
      <alignment horizontal="left" vertical="center"/>
    </xf>
    <xf numFmtId="0" fontId="64" fillId="5" borderId="0" xfId="0" applyFont="1" applyFill="1" applyAlignment="1">
      <alignment horizontal="left" vertical="center"/>
    </xf>
    <xf numFmtId="0" fontId="46" fillId="0" borderId="3" xfId="0" applyFont="1" applyBorder="1" applyAlignment="1">
      <alignment horizontal="right" vertical="center"/>
    </xf>
    <xf numFmtId="0" fontId="47" fillId="0" borderId="4" xfId="0" applyFont="1" applyBorder="1"/>
    <xf numFmtId="0" fontId="65" fillId="0" borderId="7" xfId="0" applyFont="1" applyBorder="1" applyAlignment="1">
      <alignment horizontal="center" vertical="center"/>
    </xf>
    <xf numFmtId="0" fontId="66" fillId="0" borderId="7" xfId="0" applyFont="1" applyBorder="1" applyAlignment="1">
      <alignment horizontal="right" vertical="center"/>
    </xf>
    <xf numFmtId="165" fontId="67" fillId="0" borderId="7" xfId="0" applyNumberFormat="1" applyFont="1" applyBorder="1" applyAlignment="1">
      <alignment horizontal="center" vertical="center"/>
    </xf>
    <xf numFmtId="167" fontId="68" fillId="9" borderId="7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9" fillId="0" borderId="4" xfId="0" applyFont="1" applyBorder="1" applyAlignment="1">
      <alignment horizontal="right" vertical="center"/>
    </xf>
    <xf numFmtId="0" fontId="45" fillId="0" borderId="4" xfId="0" applyFont="1" applyBorder="1" applyAlignment="1">
      <alignment vertical="center"/>
    </xf>
    <xf numFmtId="0" fontId="48" fillId="0" borderId="4" xfId="0" applyFont="1" applyBorder="1" applyAlignment="1">
      <alignment horizontal="right" vertical="center"/>
    </xf>
    <xf numFmtId="0" fontId="70" fillId="3" borderId="4" xfId="0" applyFont="1" applyFill="1" applyBorder="1" applyAlignment="1">
      <alignment horizontal="center" vertical="center"/>
    </xf>
    <xf numFmtId="165" fontId="71" fillId="0" borderId="4" xfId="0" applyNumberFormat="1" applyFont="1" applyBorder="1" applyAlignment="1">
      <alignment horizontal="right" vertical="center"/>
    </xf>
    <xf numFmtId="0" fontId="45" fillId="0" borderId="4" xfId="0" applyFont="1" applyBorder="1" applyAlignment="1">
      <alignment vertical="top"/>
    </xf>
    <xf numFmtId="0" fontId="48" fillId="0" borderId="4" xfId="0" applyFont="1" applyBorder="1" applyAlignment="1">
      <alignment horizontal="right" vertical="top"/>
    </xf>
    <xf numFmtId="166" fontId="28" fillId="0" borderId="4" xfId="0" applyNumberFormat="1" applyFont="1" applyBorder="1" applyAlignment="1">
      <alignment horizontal="center" vertical="top"/>
    </xf>
    <xf numFmtId="166" fontId="32" fillId="7" borderId="4" xfId="0" applyNumberFormat="1" applyFont="1" applyFill="1" applyBorder="1" applyAlignment="1">
      <alignment horizontal="center" vertical="top"/>
    </xf>
    <xf numFmtId="165" fontId="71" fillId="0" borderId="4" xfId="0" applyNumberFormat="1" applyFont="1" applyBorder="1" applyAlignment="1">
      <alignment horizontal="right" vertical="top"/>
    </xf>
    <xf numFmtId="0" fontId="45" fillId="0" borderId="4" xfId="0" applyFont="1" applyBorder="1"/>
    <xf numFmtId="0" fontId="48" fillId="0" borderId="4" xfId="0" applyFont="1" applyBorder="1" applyAlignment="1">
      <alignment horizontal="right"/>
    </xf>
    <xf numFmtId="166" fontId="28" fillId="0" borderId="4" xfId="0" applyNumberFormat="1" applyFont="1" applyBorder="1" applyAlignment="1">
      <alignment horizontal="center"/>
    </xf>
    <xf numFmtId="166" fontId="32" fillId="7" borderId="4" xfId="0" applyNumberFormat="1" applyFont="1" applyFill="1" applyBorder="1" applyAlignment="1">
      <alignment horizontal="center"/>
    </xf>
    <xf numFmtId="165" fontId="67" fillId="0" borderId="4" xfId="0" applyNumberFormat="1" applyFont="1" applyBorder="1" applyAlignment="1">
      <alignment horizontal="right"/>
    </xf>
    <xf numFmtId="0" fontId="45" fillId="0" borderId="5" xfId="0" applyFont="1" applyBorder="1" applyAlignment="1">
      <alignment vertical="center"/>
    </xf>
    <xf numFmtId="0" fontId="48" fillId="0" borderId="5" xfId="0" applyFont="1" applyBorder="1" applyAlignment="1">
      <alignment horizontal="right" vertical="center"/>
    </xf>
    <xf numFmtId="0" fontId="70" fillId="3" borderId="5" xfId="0" applyFont="1" applyFill="1" applyBorder="1" applyAlignment="1">
      <alignment horizontal="center" vertical="center"/>
    </xf>
    <xf numFmtId="166" fontId="72" fillId="0" borderId="5" xfId="0" applyNumberFormat="1" applyFont="1" applyBorder="1" applyAlignment="1">
      <alignment horizontal="center" vertical="center"/>
    </xf>
    <xf numFmtId="166" fontId="32" fillId="7" borderId="5" xfId="0" applyNumberFormat="1" applyFont="1" applyFill="1" applyBorder="1" applyAlignment="1">
      <alignment horizontal="center" vertical="center"/>
    </xf>
    <xf numFmtId="165" fontId="71" fillId="0" borderId="5" xfId="0" applyNumberFormat="1" applyFont="1" applyBorder="1" applyAlignment="1">
      <alignment horizontal="right" vertical="center"/>
    </xf>
    <xf numFmtId="0" fontId="47" fillId="0" borderId="5" xfId="0" applyFont="1" applyBorder="1"/>
    <xf numFmtId="165" fontId="71" fillId="0" borderId="0" xfId="0" applyNumberFormat="1" applyFont="1" applyAlignment="1">
      <alignment horizontal="right" vertical="center"/>
    </xf>
    <xf numFmtId="165" fontId="73" fillId="0" borderId="0" xfId="0" applyNumberFormat="1" applyFont="1" applyAlignment="1">
      <alignment horizontal="right" vertical="center"/>
    </xf>
    <xf numFmtId="0" fontId="71" fillId="0" borderId="0" xfId="0" applyFont="1" applyAlignment="1">
      <alignment horizontal="right" vertical="center"/>
    </xf>
    <xf numFmtId="0" fontId="73" fillId="0" borderId="0" xfId="0" applyFont="1" applyAlignment="1">
      <alignment horizontal="right" vertical="center"/>
    </xf>
    <xf numFmtId="0" fontId="7" fillId="11" borderId="7" xfId="0" applyFont="1" applyFill="1" applyBorder="1" applyAlignment="1">
      <alignment vertical="center"/>
    </xf>
    <xf numFmtId="0" fontId="7" fillId="6" borderId="7" xfId="0" applyFont="1" applyFill="1" applyBorder="1" applyAlignment="1">
      <alignment horizontal="right" vertical="center"/>
    </xf>
    <xf numFmtId="0" fontId="7" fillId="6" borderId="7" xfId="0" applyFont="1" applyFill="1" applyBorder="1" applyAlignment="1">
      <alignment horizontal="left" vertical="center"/>
    </xf>
    <xf numFmtId="167" fontId="7" fillId="6" borderId="7" xfId="0" applyNumberFormat="1" applyFont="1" applyFill="1" applyBorder="1" applyAlignment="1">
      <alignment horizontal="right" vertical="center"/>
    </xf>
    <xf numFmtId="0" fontId="74" fillId="6" borderId="7" xfId="0" applyFont="1" applyFill="1" applyBorder="1" applyAlignment="1">
      <alignment horizontal="right" vertical="center"/>
    </xf>
    <xf numFmtId="0" fontId="71" fillId="0" borderId="7" xfId="0" applyFont="1" applyBorder="1" applyAlignment="1">
      <alignment horizontal="right" vertical="center"/>
    </xf>
    <xf numFmtId="0" fontId="65" fillId="0" borderId="4" xfId="0" applyFont="1" applyBorder="1" applyAlignment="1">
      <alignment horizontal="center" vertical="center"/>
    </xf>
    <xf numFmtId="0" fontId="66" fillId="0" borderId="4" xfId="0" applyFont="1" applyBorder="1" applyAlignment="1">
      <alignment horizontal="right" vertical="center"/>
    </xf>
    <xf numFmtId="165" fontId="67" fillId="0" borderId="4" xfId="0" applyNumberFormat="1" applyFont="1" applyBorder="1" applyAlignment="1">
      <alignment vertical="center"/>
    </xf>
    <xf numFmtId="167" fontId="68" fillId="9" borderId="4" xfId="0" applyNumberFormat="1" applyFont="1" applyFill="1" applyBorder="1" applyAlignment="1">
      <alignment horizontal="center" vertical="center"/>
    </xf>
    <xf numFmtId="0" fontId="75" fillId="3" borderId="4" xfId="0" applyFont="1" applyFill="1" applyBorder="1" applyAlignment="1">
      <alignment horizontal="center" vertical="center"/>
    </xf>
    <xf numFmtId="165" fontId="70" fillId="3" borderId="4" xfId="0" applyNumberFormat="1" applyFont="1" applyFill="1" applyBorder="1" applyAlignment="1">
      <alignment horizontal="center" vertical="center"/>
    </xf>
    <xf numFmtId="166" fontId="32" fillId="0" borderId="5" xfId="0" applyNumberFormat="1" applyFont="1" applyBorder="1" applyAlignment="1">
      <alignment horizontal="center" vertical="center"/>
    </xf>
    <xf numFmtId="165" fontId="67" fillId="0" borderId="0" xfId="0" applyNumberFormat="1" applyFont="1" applyAlignment="1">
      <alignment vertical="center"/>
    </xf>
    <xf numFmtId="165" fontId="76" fillId="0" borderId="0" xfId="0" applyNumberFormat="1" applyFont="1" applyAlignment="1">
      <alignment horizontal="right" vertical="center"/>
    </xf>
    <xf numFmtId="0" fontId="77" fillId="11" borderId="7" xfId="0" applyFont="1" applyFill="1" applyBorder="1" applyAlignment="1">
      <alignment vertical="center"/>
    </xf>
    <xf numFmtId="0" fontId="77" fillId="5" borderId="7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167" fontId="77" fillId="3" borderId="7" xfId="0" applyNumberFormat="1" applyFont="1" applyFill="1" applyBorder="1" applyAlignment="1">
      <alignment horizontal="right" vertical="center"/>
    </xf>
    <xf numFmtId="0" fontId="77" fillId="3" borderId="7" xfId="0" applyFont="1" applyFill="1" applyBorder="1" applyAlignment="1">
      <alignment horizontal="right"/>
    </xf>
    <xf numFmtId="165" fontId="78" fillId="3" borderId="7" xfId="0" applyNumberFormat="1" applyFont="1" applyFill="1" applyBorder="1" applyAlignment="1">
      <alignment horizontal="right" vertical="center"/>
    </xf>
    <xf numFmtId="0" fontId="76" fillId="0" borderId="4" xfId="0" applyFont="1" applyBorder="1" applyAlignment="1">
      <alignment vertical="center"/>
    </xf>
    <xf numFmtId="0" fontId="79" fillId="3" borderId="4" xfId="0" applyFont="1" applyFill="1" applyBorder="1" applyAlignment="1">
      <alignment horizontal="center" vertical="center"/>
    </xf>
    <xf numFmtId="0" fontId="71" fillId="0" borderId="4" xfId="0" applyFont="1" applyBorder="1" applyAlignment="1">
      <alignment horizontal="right" vertical="center"/>
    </xf>
    <xf numFmtId="166" fontId="8" fillId="7" borderId="4" xfId="0" applyNumberFormat="1" applyFont="1" applyFill="1" applyBorder="1" applyAlignment="1">
      <alignment horizontal="center" vertical="center"/>
    </xf>
    <xf numFmtId="0" fontId="45" fillId="0" borderId="7" xfId="0" applyFont="1" applyBorder="1" applyAlignment="1">
      <alignment vertical="center"/>
    </xf>
    <xf numFmtId="0" fontId="48" fillId="0" borderId="7" xfId="0" applyFont="1" applyBorder="1" applyAlignment="1">
      <alignment horizontal="right" vertical="center"/>
    </xf>
    <xf numFmtId="165" fontId="76" fillId="0" borderId="7" xfId="0" applyNumberFormat="1" applyFont="1" applyBorder="1" applyAlignment="1">
      <alignment horizontal="right" vertical="center"/>
    </xf>
    <xf numFmtId="165" fontId="76" fillId="0" borderId="7" xfId="0" applyNumberFormat="1" applyFont="1" applyBorder="1" applyAlignment="1">
      <alignment vertical="center"/>
    </xf>
    <xf numFmtId="165" fontId="76" fillId="11" borderId="7" xfId="0" applyNumberFormat="1" applyFont="1" applyFill="1" applyBorder="1" applyAlignment="1">
      <alignment vertical="center"/>
    </xf>
    <xf numFmtId="165" fontId="73" fillId="0" borderId="7" xfId="0" applyNumberFormat="1" applyFont="1" applyBorder="1" applyAlignment="1">
      <alignment vertical="center"/>
    </xf>
    <xf numFmtId="0" fontId="46" fillId="0" borderId="4" xfId="0" applyFont="1" applyBorder="1" applyAlignment="1">
      <alignment vertical="center"/>
    </xf>
    <xf numFmtId="165" fontId="76" fillId="0" borderId="4" xfId="0" applyNumberFormat="1" applyFont="1" applyBorder="1" applyAlignment="1">
      <alignment horizontal="right" vertical="center"/>
    </xf>
    <xf numFmtId="165" fontId="76" fillId="0" borderId="4" xfId="0" applyNumberFormat="1" applyFont="1" applyBorder="1" applyAlignment="1">
      <alignment vertical="center"/>
    </xf>
    <xf numFmtId="165" fontId="76" fillId="11" borderId="4" xfId="0" applyNumberFormat="1" applyFont="1" applyFill="1" applyBorder="1" applyAlignment="1">
      <alignment vertical="center"/>
    </xf>
    <xf numFmtId="165" fontId="73" fillId="0" borderId="4" xfId="0" applyNumberFormat="1" applyFont="1" applyBorder="1" applyAlignment="1">
      <alignment vertical="center"/>
    </xf>
    <xf numFmtId="0" fontId="2" fillId="3" borderId="0" xfId="0" applyFont="1" applyFill="1" applyAlignment="1">
      <alignment horizontal="left"/>
    </xf>
    <xf numFmtId="0" fontId="0" fillId="0" borderId="0" xfId="0"/>
    <xf numFmtId="0" fontId="4" fillId="5" borderId="0" xfId="0" applyFont="1" applyFill="1" applyAlignment="1">
      <alignment horizontal="left" vertical="center" wrapText="1"/>
    </xf>
    <xf numFmtId="0" fontId="8" fillId="7" borderId="0" xfId="0" applyFont="1" applyFill="1" applyAlignment="1">
      <alignment horizontal="left" vertical="center" wrapText="1"/>
    </xf>
    <xf numFmtId="0" fontId="8" fillId="8" borderId="0" xfId="0" applyFont="1" applyFill="1" applyAlignment="1">
      <alignment horizontal="left" vertical="center" wrapText="1"/>
    </xf>
    <xf numFmtId="0" fontId="14" fillId="3" borderId="5" xfId="0" applyFont="1" applyFill="1" applyBorder="1" applyAlignment="1">
      <alignment horizontal="center" vertical="center"/>
    </xf>
    <xf numFmtId="0" fontId="10" fillId="0" borderId="6" xfId="0" applyFont="1" applyBorder="1"/>
    <xf numFmtId="0" fontId="10" fillId="0" borderId="7" xfId="0" applyFont="1" applyBorder="1"/>
    <xf numFmtId="0" fontId="9" fillId="5" borderId="1" xfId="0" applyFont="1" applyFill="1" applyBorder="1" applyAlignment="1">
      <alignment horizontal="left" vertical="center"/>
    </xf>
    <xf numFmtId="0" fontId="10" fillId="0" borderId="2" xfId="0" applyFont="1" applyBorder="1"/>
    <xf numFmtId="0" fontId="9" fillId="4" borderId="1" xfId="0" applyFont="1" applyFill="1" applyBorder="1" applyAlignment="1">
      <alignment horizontal="right" vertical="center"/>
    </xf>
    <xf numFmtId="0" fontId="10" fillId="0" borderId="3" xfId="0" applyFont="1" applyBorder="1"/>
    <xf numFmtId="0" fontId="9" fillId="0" borderId="1" xfId="0" applyFont="1" applyBorder="1" applyAlignment="1">
      <alignment horizontal="right"/>
    </xf>
    <xf numFmtId="0" fontId="4" fillId="6" borderId="1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56" fillId="5" borderId="0" xfId="0" applyFont="1" applyFill="1" applyAlignment="1">
      <alignment horizontal="left" vertical="center"/>
    </xf>
    <xf numFmtId="0" fontId="59" fillId="6" borderId="0" xfId="0" applyFont="1" applyFill="1" applyAlignment="1">
      <alignment horizontal="left" vertical="center"/>
    </xf>
    <xf numFmtId="0" fontId="45" fillId="3" borderId="8" xfId="0" applyFont="1" applyFill="1" applyBorder="1" applyAlignment="1">
      <alignment horizontal="left" vertical="center"/>
    </xf>
    <xf numFmtId="0" fontId="10" fillId="0" borderId="9" xfId="0" applyFont="1" applyBorder="1"/>
    <xf numFmtId="0" fontId="10" fillId="0" borderId="10" xfId="0" applyFont="1" applyBorder="1"/>
    <xf numFmtId="0" fontId="52" fillId="5" borderId="0" xfId="0" applyFont="1" applyFill="1" applyAlignment="1">
      <alignment vertical="center"/>
    </xf>
    <xf numFmtId="0" fontId="52" fillId="6" borderId="0" xfId="0" applyFont="1" applyFill="1" applyAlignment="1">
      <alignment horizontal="left" vertical="center"/>
    </xf>
    <xf numFmtId="0" fontId="57" fillId="6" borderId="0" xfId="0" applyFont="1" applyFill="1" applyAlignment="1">
      <alignment horizontal="left" vertical="center"/>
    </xf>
    <xf numFmtId="0" fontId="14" fillId="3" borderId="5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F46524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200" b="1" i="0">
                <a:solidFill>
                  <a:srgbClr val="434343"/>
                </a:solidFill>
                <a:latin typeface="Roboto"/>
              </a:defRPr>
            </a:pPr>
            <a:r>
              <a:rPr lang="pt-BR" sz="1200" b="1" i="0">
                <a:solidFill>
                  <a:srgbClr val="434343"/>
                </a:solidFill>
                <a:latin typeface="Roboto"/>
              </a:rPr>
              <a:t>Valor médio gasto por categoria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7.8418162837400801E-2"/>
          <c:y val="0.18998573359145984"/>
          <c:w val="0.90309654336749912"/>
          <c:h val="0.6084869214942398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DD7E6B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66F9-4F2A-B32C-65CD3F954C9C}"/>
              </c:ext>
            </c:extLst>
          </c:dPt>
          <c:cat>
            <c:strRef>
              <c:f>Resumo!$C$36:$C$47</c:f>
              <c:strCache>
                <c:ptCount val="12"/>
                <c:pt idx="1">
                  <c:v>Total do mês</c:v>
                </c:pt>
                <c:pt idx="2">
                  <c:v>Cartão de crédito</c:v>
                </c:pt>
                <c:pt idx="3">
                  <c:v>Casa</c:v>
                </c:pt>
                <c:pt idx="4">
                  <c:v>Filhos</c:v>
                </c:pt>
                <c:pt idx="5">
                  <c:v>Entretenimento</c:v>
                </c:pt>
                <c:pt idx="6">
                  <c:v>Cuidados pessoais</c:v>
                </c:pt>
                <c:pt idx="7">
                  <c:v>Saúde</c:v>
                </c:pt>
                <c:pt idx="8">
                  <c:v>Animais de 
estimação</c:v>
                </c:pt>
                <c:pt idx="9">
                  <c:v>Transporte</c:v>
                </c:pt>
                <c:pt idx="10">
                  <c:v>Viagens</c:v>
                </c:pt>
                <c:pt idx="11">
                  <c:v>Outros</c:v>
                </c:pt>
              </c:strCache>
            </c:strRef>
          </c:cat>
          <c:val>
            <c:numRef>
              <c:f>Resumo!$Q$36:$Q$45</c:f>
              <c:numCache>
                <c:formatCode>[$R$]#,##0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66F9-4F2A-B32C-65CD3F954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5750"/>
        <c:axId val="371436077"/>
      </c:barChart>
      <c:catAx>
        <c:axId val="523457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pt-B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700" b="0" i="0">
                <a:solidFill>
                  <a:srgbClr val="434343"/>
                </a:solidFill>
                <a:latin typeface="Roboto"/>
              </a:defRPr>
            </a:pPr>
            <a:endParaRPr lang="pt-BR"/>
          </a:p>
        </c:txPr>
        <c:crossAx val="371436077"/>
        <c:crosses val="autoZero"/>
        <c:auto val="1"/>
        <c:lblAlgn val="ctr"/>
        <c:lblOffset val="100"/>
        <c:noMultiLvlLbl val="1"/>
      </c:catAx>
      <c:valAx>
        <c:axId val="371436077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pt-BR"/>
              </a:p>
            </c:rich>
          </c:tx>
          <c:overlay val="0"/>
        </c:title>
        <c:numFmt formatCode="[$R$]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434343"/>
                </a:solidFill>
                <a:latin typeface="Roboto"/>
              </a:defRPr>
            </a:pPr>
            <a:endParaRPr lang="pt-BR"/>
          </a:p>
        </c:txPr>
        <c:crossAx val="5234575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6.0308521885583971E-2"/>
          <c:y val="0.20390070921985815"/>
          <c:w val="0.89968367171316699"/>
          <c:h val="0.67609314793097675"/>
        </c:manualLayout>
      </c:layout>
      <c:lineChart>
        <c:grouping val="standard"/>
        <c:varyColors val="1"/>
        <c:ser>
          <c:idx val="0"/>
          <c:order val="0"/>
          <c:tx>
            <c:v>Renda</c:v>
          </c:tx>
          <c:spPr>
            <a:ln w="28575" cmpd="sng">
              <a:solidFill>
                <a:srgbClr val="6AA84F">
                  <a:alpha val="100000"/>
                </a:srgbClr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D402-45ED-BD20-C51A41131A74}"/>
              </c:ext>
            </c:extLst>
          </c:dPt>
          <c:cat>
            <c:numRef>
              <c:f>Resumo!$D$21:$O$21</c:f>
              <c:numCache>
                <c:formatCode>mmm" '"yy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Resumo!$D$22:$O$22</c:f>
              <c:numCache>
                <c:formatCode>[$R$]#,##0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402-45ED-BD20-C51A41131A74}"/>
            </c:ext>
          </c:extLst>
        </c:ser>
        <c:ser>
          <c:idx val="1"/>
          <c:order val="1"/>
          <c:tx>
            <c:v>Despesas</c:v>
          </c:tx>
          <c:spPr>
            <a:ln w="28575" cmpd="sng">
              <a:solidFill>
                <a:srgbClr val="A8DCDA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Resumo!$D$21:$O$21</c:f>
              <c:numCache>
                <c:formatCode>mmm" '"yy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Resumo!$D$23:$O$23</c:f>
              <c:numCache>
                <c:formatCode>[$R$]#,##0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402-45ED-BD20-C51A41131A74}"/>
            </c:ext>
          </c:extLst>
        </c:ser>
        <c:ser>
          <c:idx val="2"/>
          <c:order val="2"/>
          <c:tx>
            <c:v>Saldo final</c:v>
          </c:tx>
          <c:spPr>
            <a:ln w="28575" cmpd="sng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Resumo!$D$21:$O$21</c:f>
              <c:numCache>
                <c:formatCode>mmm" '"yy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Resumo!$D$25:$O$25</c:f>
              <c:numCache>
                <c:formatCode>[$R$]#,##0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402-45ED-BD20-C51A41131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2508465"/>
        <c:axId val="636552989"/>
      </c:lineChart>
      <c:dateAx>
        <c:axId val="2142508465"/>
        <c:scaling>
          <c:orientation val="minMax"/>
          <c:max val="45291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pt-BR"/>
              </a:p>
            </c:rich>
          </c:tx>
          <c:overlay val="0"/>
        </c:title>
        <c:numFmt formatCode="mmm&quot; '&quot;yy" sourceLinked="1"/>
        <c:majorTickMark val="out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636552989"/>
        <c:crosses val="autoZero"/>
        <c:auto val="1"/>
        <c:lblOffset val="100"/>
        <c:baseTimeUnit val="months"/>
      </c:dateAx>
      <c:valAx>
        <c:axId val="63655298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pt-BR"/>
              </a:p>
            </c:rich>
          </c:tx>
          <c:overlay val="0"/>
        </c:title>
        <c:numFmt formatCode="[$R$]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142508465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9071798914479955"/>
          <c:y val="6.6489361702127658E-2"/>
        </c:manualLayout>
      </c:layout>
      <c:overlay val="0"/>
      <c:txPr>
        <a:bodyPr/>
        <a:lstStyle/>
        <a:p>
          <a:pPr lvl="0">
            <a:defRPr sz="1100" b="0" i="0">
              <a:solidFill>
                <a:srgbClr val="1A1A1A"/>
              </a:solidFill>
              <a:latin typeface="Calibri"/>
            </a:defRPr>
          </a:pPr>
          <a:endParaRPr lang="pt-B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5200650" cy="1600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5200650" cy="1600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95675" cy="1495424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495675" cy="1495424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90875" cy="1533524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90875" cy="1533524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390525</xdr:colOff>
      <xdr:row>47</xdr:row>
      <xdr:rowOff>352425</xdr:rowOff>
    </xdr:from>
    <xdr:ext cx="18821400" cy="4991100"/>
    <xdr:graphicFrame macro="">
      <xdr:nvGraphicFramePr>
        <xdr:cNvPr id="1751169035" name="Chart 1" title="Chart">
          <a:extLst>
            <a:ext uri="{FF2B5EF4-FFF2-40B4-BE49-F238E27FC236}">
              <a16:creationId xmlns:a16="http://schemas.microsoft.com/office/drawing/2014/main" id="{00000000-0008-0000-0300-00000BB860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390525</xdr:colOff>
      <xdr:row>5</xdr:row>
      <xdr:rowOff>257175</xdr:rowOff>
    </xdr:from>
    <xdr:ext cx="18821400" cy="4152900"/>
    <xdr:graphicFrame macro="">
      <xdr:nvGraphicFramePr>
        <xdr:cNvPr id="834600044" name="Chart 2" title="Gráfico">
          <a:extLst>
            <a:ext uri="{FF2B5EF4-FFF2-40B4-BE49-F238E27FC236}">
              <a16:creationId xmlns:a16="http://schemas.microsoft.com/office/drawing/2014/main" id="{00000000-0008-0000-0300-00006CFCBE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3819524" cy="156210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3819524" cy="15621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8"/>
  <sheetViews>
    <sheetView showGridLines="0" topLeftCell="A8" workbookViewId="0">
      <selection activeCell="F2" sqref="F2"/>
    </sheetView>
  </sheetViews>
  <sheetFormatPr defaultColWidth="12.5703125" defaultRowHeight="15" customHeight="1" x14ac:dyDescent="0.2"/>
  <cols>
    <col min="1" max="1" width="7" customWidth="1"/>
    <col min="2" max="10" width="21.42578125" customWidth="1"/>
    <col min="11" max="25" width="25.140625" customWidth="1"/>
  </cols>
  <sheetData>
    <row r="1" spans="1:25" ht="3.75" customHeight="1" x14ac:dyDescent="0.35">
      <c r="A1" s="1"/>
      <c r="B1" s="1"/>
      <c r="C1" s="2"/>
      <c r="D1" s="2"/>
      <c r="E1" s="2"/>
    </row>
    <row r="2" spans="1:25" ht="123" customHeight="1" x14ac:dyDescent="0.6">
      <c r="A2" s="170"/>
      <c r="B2" s="171"/>
      <c r="C2" s="171"/>
      <c r="D2" s="171"/>
      <c r="E2" s="171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60" customHeight="1" x14ac:dyDescent="0.2">
      <c r="A3" s="5"/>
      <c r="B3" s="172" t="s">
        <v>0</v>
      </c>
      <c r="C3" s="171"/>
      <c r="D3" s="171"/>
      <c r="E3" s="171"/>
      <c r="F3" s="171"/>
      <c r="G3" s="171"/>
      <c r="H3" s="171"/>
      <c r="I3" s="171"/>
      <c r="J3" s="171"/>
    </row>
    <row r="4" spans="1:25" ht="30" customHeight="1" x14ac:dyDescent="0.35">
      <c r="A4" s="6"/>
      <c r="B4" s="7"/>
      <c r="C4" s="8"/>
      <c r="D4" s="8"/>
      <c r="E4" s="8"/>
      <c r="F4" s="9"/>
      <c r="G4" s="9"/>
      <c r="H4" s="9"/>
      <c r="I4" s="9"/>
      <c r="J4" s="9"/>
    </row>
    <row r="5" spans="1:25" ht="60" customHeight="1" x14ac:dyDescent="0.2">
      <c r="A5" s="10"/>
      <c r="B5" s="11" t="s">
        <v>1</v>
      </c>
      <c r="C5" s="12"/>
      <c r="D5" s="12"/>
      <c r="E5" s="12"/>
      <c r="F5" s="12"/>
      <c r="G5" s="12"/>
      <c r="H5" s="12"/>
      <c r="I5" s="12"/>
      <c r="J5" s="12"/>
    </row>
    <row r="6" spans="1:25" ht="60" customHeight="1" x14ac:dyDescent="0.2">
      <c r="A6" s="13">
        <v>1</v>
      </c>
      <c r="B6" s="173" t="s">
        <v>2</v>
      </c>
      <c r="C6" s="171"/>
      <c r="D6" s="171"/>
      <c r="E6" s="171"/>
      <c r="F6" s="171"/>
      <c r="G6" s="171"/>
      <c r="H6" s="171"/>
      <c r="I6" s="171"/>
      <c r="J6" s="171"/>
    </row>
    <row r="7" spans="1:25" ht="60" customHeight="1" x14ac:dyDescent="0.2">
      <c r="A7" s="13">
        <v>2</v>
      </c>
      <c r="B7" s="174" t="s">
        <v>3</v>
      </c>
      <c r="C7" s="171"/>
      <c r="D7" s="171"/>
      <c r="E7" s="171"/>
      <c r="F7" s="171"/>
      <c r="G7" s="171"/>
      <c r="H7" s="171"/>
      <c r="I7" s="171"/>
      <c r="J7" s="171"/>
    </row>
    <row r="8" spans="1:25" ht="60" customHeight="1" x14ac:dyDescent="0.2">
      <c r="A8" s="13">
        <v>3</v>
      </c>
      <c r="B8" s="173" t="s">
        <v>4</v>
      </c>
      <c r="C8" s="171"/>
      <c r="D8" s="171"/>
      <c r="E8" s="171"/>
      <c r="F8" s="171"/>
      <c r="G8" s="171"/>
      <c r="H8" s="171"/>
      <c r="I8" s="171"/>
      <c r="J8" s="171"/>
    </row>
  </sheetData>
  <mergeCells count="5">
    <mergeCell ref="A2:E2"/>
    <mergeCell ref="B3:J3"/>
    <mergeCell ref="B6:J6"/>
    <mergeCell ref="B7:J7"/>
    <mergeCell ref="B8:J8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Y89"/>
  <sheetViews>
    <sheetView showGridLines="0" workbookViewId="0">
      <pane ySplit="2" topLeftCell="A88" activePane="bottomLeft" state="frozen"/>
      <selection pane="bottomLeft" activeCell="B59" sqref="B59"/>
    </sheetView>
  </sheetViews>
  <sheetFormatPr defaultColWidth="12.5703125" defaultRowHeight="15" customHeight="1" outlineLevelRow="1" outlineLevelCol="1" x14ac:dyDescent="0.2"/>
  <cols>
    <col min="1" max="1" width="25.140625" customWidth="1"/>
    <col min="2" max="2" width="38.7109375" customWidth="1"/>
    <col min="3" max="14" width="25.140625" customWidth="1" outlineLevel="1"/>
    <col min="15" max="25" width="25.140625" customWidth="1"/>
  </cols>
  <sheetData>
    <row r="1" spans="1:25" ht="123" customHeight="1" x14ac:dyDescent="0.2">
      <c r="A1" s="178"/>
      <c r="B1" s="179"/>
      <c r="C1" s="179"/>
      <c r="D1" s="179"/>
      <c r="E1" s="14"/>
      <c r="F1" s="14"/>
      <c r="G1" s="14"/>
      <c r="H1" s="14"/>
      <c r="I1" s="14"/>
      <c r="J1" s="14"/>
      <c r="K1" s="14"/>
      <c r="L1" s="14"/>
      <c r="M1" s="14"/>
      <c r="N1" s="15"/>
      <c r="O1" s="180"/>
      <c r="P1" s="181"/>
      <c r="Q1" s="16"/>
      <c r="R1" s="17"/>
      <c r="S1" s="17"/>
      <c r="T1" s="17"/>
      <c r="U1" s="17"/>
      <c r="V1" s="17"/>
      <c r="W1" s="17"/>
      <c r="X1" s="17"/>
      <c r="Y1" s="17"/>
    </row>
    <row r="2" spans="1:25" ht="30" customHeight="1" x14ac:dyDescent="0.35">
      <c r="A2" s="182"/>
      <c r="B2" s="181"/>
      <c r="C2" s="18">
        <v>36526</v>
      </c>
      <c r="D2" s="18">
        <v>36557</v>
      </c>
      <c r="E2" s="18">
        <v>36586</v>
      </c>
      <c r="F2" s="18">
        <v>36617</v>
      </c>
      <c r="G2" s="18">
        <v>36647</v>
      </c>
      <c r="H2" s="18">
        <v>36678</v>
      </c>
      <c r="I2" s="18">
        <v>36708</v>
      </c>
      <c r="J2" s="18">
        <v>36739</v>
      </c>
      <c r="K2" s="18">
        <v>36770</v>
      </c>
      <c r="L2" s="18">
        <v>36800</v>
      </c>
      <c r="M2" s="18">
        <v>36831</v>
      </c>
      <c r="N2" s="18">
        <v>36861</v>
      </c>
      <c r="O2" s="19" t="s">
        <v>5</v>
      </c>
      <c r="P2" s="20" t="s">
        <v>6</v>
      </c>
      <c r="Q2" s="21"/>
      <c r="R2" s="22"/>
      <c r="S2" s="22"/>
      <c r="T2" s="22"/>
      <c r="U2" s="22"/>
      <c r="V2" s="22"/>
      <c r="W2" s="22"/>
      <c r="X2" s="22"/>
      <c r="Y2" s="22"/>
    </row>
    <row r="3" spans="1:25" ht="30" customHeight="1" x14ac:dyDescent="0.2">
      <c r="A3" s="23" t="s">
        <v>7</v>
      </c>
      <c r="B3" s="24"/>
      <c r="C3" s="25">
        <f t="shared" ref="C3:N3" si="0">C5+C10+C21+C31+C40+C48+C59+C68+C78+C87</f>
        <v>0</v>
      </c>
      <c r="D3" s="25">
        <f t="shared" si="0"/>
        <v>0</v>
      </c>
      <c r="E3" s="25">
        <f t="shared" si="0"/>
        <v>0</v>
      </c>
      <c r="F3" s="25">
        <f t="shared" si="0"/>
        <v>0</v>
      </c>
      <c r="G3" s="25">
        <f t="shared" si="0"/>
        <v>0</v>
      </c>
      <c r="H3" s="25">
        <f t="shared" si="0"/>
        <v>0</v>
      </c>
      <c r="I3" s="25">
        <f t="shared" si="0"/>
        <v>0</v>
      </c>
      <c r="J3" s="25">
        <f t="shared" si="0"/>
        <v>0</v>
      </c>
      <c r="K3" s="25">
        <f t="shared" si="0"/>
        <v>0</v>
      </c>
      <c r="L3" s="25">
        <f t="shared" si="0"/>
        <v>0</v>
      </c>
      <c r="M3" s="25">
        <f t="shared" si="0"/>
        <v>0</v>
      </c>
      <c r="N3" s="25">
        <f t="shared" si="0"/>
        <v>0</v>
      </c>
      <c r="O3" s="26">
        <f>SUM(C3:N3)</f>
        <v>0</v>
      </c>
      <c r="P3" s="26">
        <f>IFERROR(AVERAGE(C3:N89),0)</f>
        <v>0</v>
      </c>
      <c r="Q3" s="27"/>
      <c r="R3" s="22"/>
      <c r="S3" s="22"/>
      <c r="T3" s="22"/>
      <c r="U3" s="22"/>
      <c r="V3" s="22"/>
      <c r="W3" s="22"/>
      <c r="X3" s="22"/>
      <c r="Y3" s="22"/>
    </row>
    <row r="4" spans="1:25" ht="30" customHeight="1" x14ac:dyDescent="0.2">
      <c r="A4" s="28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  <c r="P4" s="26"/>
      <c r="Q4" s="27"/>
      <c r="R4" s="22"/>
      <c r="S4" s="22"/>
      <c r="T4" s="22"/>
      <c r="U4" s="22"/>
      <c r="V4" s="22"/>
      <c r="W4" s="22"/>
      <c r="X4" s="22"/>
      <c r="Y4" s="22"/>
    </row>
    <row r="5" spans="1:25" ht="30" customHeight="1" x14ac:dyDescent="0.2">
      <c r="A5" s="175" t="s">
        <v>8</v>
      </c>
      <c r="B5" s="29" t="s">
        <v>9</v>
      </c>
      <c r="C5" s="30">
        <f t="shared" ref="C5:N5" si="1">SUM(C6:C8)</f>
        <v>0</v>
      </c>
      <c r="D5" s="30">
        <f t="shared" si="1"/>
        <v>0</v>
      </c>
      <c r="E5" s="30">
        <f t="shared" si="1"/>
        <v>0</v>
      </c>
      <c r="F5" s="30">
        <f t="shared" si="1"/>
        <v>0</v>
      </c>
      <c r="G5" s="30">
        <f t="shared" si="1"/>
        <v>0</v>
      </c>
      <c r="H5" s="30">
        <f t="shared" si="1"/>
        <v>0</v>
      </c>
      <c r="I5" s="30">
        <f t="shared" si="1"/>
        <v>0</v>
      </c>
      <c r="J5" s="30">
        <f t="shared" si="1"/>
        <v>0</v>
      </c>
      <c r="K5" s="30">
        <f t="shared" si="1"/>
        <v>0</v>
      </c>
      <c r="L5" s="30">
        <f t="shared" si="1"/>
        <v>0</v>
      </c>
      <c r="M5" s="30">
        <f t="shared" si="1"/>
        <v>0</v>
      </c>
      <c r="N5" s="30">
        <f t="shared" si="1"/>
        <v>0</v>
      </c>
      <c r="O5" s="31">
        <f>SUM(C5:N5)</f>
        <v>0</v>
      </c>
      <c r="P5" s="31">
        <f>IFERROR(AVERAGE(C5:N5),0)</f>
        <v>0</v>
      </c>
      <c r="Q5" s="32"/>
      <c r="R5" s="22"/>
      <c r="S5" s="22"/>
      <c r="T5" s="22"/>
      <c r="U5" s="22"/>
      <c r="V5" s="22"/>
      <c r="W5" s="22"/>
      <c r="X5" s="22"/>
      <c r="Y5" s="22"/>
    </row>
    <row r="6" spans="1:25" ht="30" customHeight="1" x14ac:dyDescent="0.2">
      <c r="A6" s="176"/>
      <c r="B6" s="33" t="s">
        <v>10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2"/>
      <c r="R6" s="22"/>
      <c r="S6" s="22"/>
      <c r="T6" s="22"/>
      <c r="U6" s="22"/>
      <c r="V6" s="22"/>
      <c r="W6" s="22"/>
      <c r="X6" s="22"/>
      <c r="Y6" s="22"/>
    </row>
    <row r="7" spans="1:25" ht="30" customHeight="1" x14ac:dyDescent="0.2">
      <c r="A7" s="176"/>
      <c r="B7" s="33" t="s">
        <v>11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2"/>
      <c r="R7" s="22"/>
      <c r="S7" s="22"/>
      <c r="T7" s="22"/>
      <c r="U7" s="22"/>
      <c r="V7" s="22"/>
      <c r="W7" s="22"/>
      <c r="X7" s="22"/>
      <c r="Y7" s="22"/>
    </row>
    <row r="8" spans="1:25" ht="30" customHeight="1" x14ac:dyDescent="0.2">
      <c r="A8" s="177"/>
      <c r="B8" s="33" t="s">
        <v>12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2"/>
      <c r="R8" s="22"/>
      <c r="S8" s="22"/>
      <c r="T8" s="22"/>
      <c r="U8" s="22"/>
      <c r="V8" s="22"/>
      <c r="W8" s="22"/>
      <c r="X8" s="22"/>
      <c r="Y8" s="22"/>
    </row>
    <row r="9" spans="1:25" ht="30" customHeight="1" x14ac:dyDescent="0.2">
      <c r="A9" s="28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6"/>
      <c r="Q9" s="27"/>
      <c r="R9" s="22"/>
      <c r="S9" s="22"/>
      <c r="T9" s="22"/>
      <c r="U9" s="22"/>
      <c r="V9" s="22"/>
      <c r="W9" s="22"/>
      <c r="X9" s="22"/>
      <c r="Y9" s="22"/>
    </row>
    <row r="10" spans="1:25" ht="30" customHeight="1" x14ac:dyDescent="0.2">
      <c r="A10" s="175" t="s">
        <v>13</v>
      </c>
      <c r="B10" s="35" t="s">
        <v>9</v>
      </c>
      <c r="C10" s="30">
        <f t="shared" ref="C10:N10" si="2">SUM(C11:C19)</f>
        <v>0</v>
      </c>
      <c r="D10" s="30">
        <f t="shared" si="2"/>
        <v>0</v>
      </c>
      <c r="E10" s="30">
        <f t="shared" si="2"/>
        <v>0</v>
      </c>
      <c r="F10" s="30">
        <f t="shared" si="2"/>
        <v>0</v>
      </c>
      <c r="G10" s="30">
        <f t="shared" si="2"/>
        <v>0</v>
      </c>
      <c r="H10" s="30">
        <f t="shared" si="2"/>
        <v>0</v>
      </c>
      <c r="I10" s="30">
        <f t="shared" si="2"/>
        <v>0</v>
      </c>
      <c r="J10" s="30">
        <f t="shared" si="2"/>
        <v>0</v>
      </c>
      <c r="K10" s="30">
        <f t="shared" si="2"/>
        <v>0</v>
      </c>
      <c r="L10" s="30">
        <f t="shared" si="2"/>
        <v>0</v>
      </c>
      <c r="M10" s="30">
        <f t="shared" si="2"/>
        <v>0</v>
      </c>
      <c r="N10" s="30">
        <f t="shared" si="2"/>
        <v>0</v>
      </c>
      <c r="O10" s="31">
        <f t="shared" ref="O10:O19" si="3">SUM(C10:N10)</f>
        <v>0</v>
      </c>
      <c r="P10" s="31">
        <f t="shared" ref="P10:P19" si="4">IFERROR(AVERAGE(C10:N10),0)</f>
        <v>0</v>
      </c>
      <c r="Q10" s="36"/>
      <c r="R10" s="22"/>
      <c r="S10" s="22"/>
      <c r="T10" s="22"/>
      <c r="U10" s="22"/>
      <c r="V10" s="22"/>
      <c r="W10" s="22"/>
      <c r="X10" s="22"/>
      <c r="Y10" s="22"/>
    </row>
    <row r="11" spans="1:25" ht="30" customHeight="1" outlineLevel="1" x14ac:dyDescent="0.2">
      <c r="A11" s="176"/>
      <c r="B11" s="37" t="s">
        <v>14</v>
      </c>
      <c r="C11" s="34"/>
      <c r="D11" s="34"/>
      <c r="E11" s="34"/>
      <c r="F11" s="38"/>
      <c r="G11" s="38"/>
      <c r="H11" s="38"/>
      <c r="I11" s="38"/>
      <c r="J11" s="38"/>
      <c r="K11" s="38"/>
      <c r="L11" s="38"/>
      <c r="M11" s="38"/>
      <c r="N11" s="38"/>
      <c r="O11" s="39">
        <f t="shared" si="3"/>
        <v>0</v>
      </c>
      <c r="P11" s="39">
        <f t="shared" si="4"/>
        <v>0</v>
      </c>
      <c r="Q11" s="27"/>
      <c r="R11" s="22"/>
      <c r="S11" s="22"/>
      <c r="T11" s="22"/>
      <c r="U11" s="22"/>
      <c r="V11" s="22"/>
      <c r="W11" s="22"/>
      <c r="X11" s="22"/>
      <c r="Y11" s="22"/>
    </row>
    <row r="12" spans="1:25" ht="30" customHeight="1" outlineLevel="1" x14ac:dyDescent="0.2">
      <c r="A12" s="176"/>
      <c r="B12" s="40" t="s">
        <v>15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9">
        <f t="shared" si="3"/>
        <v>0</v>
      </c>
      <c r="P12" s="39">
        <f t="shared" si="4"/>
        <v>0</v>
      </c>
      <c r="Q12" s="27"/>
      <c r="R12" s="22"/>
      <c r="S12" s="22"/>
      <c r="T12" s="22"/>
      <c r="U12" s="22"/>
      <c r="V12" s="22"/>
      <c r="W12" s="22"/>
      <c r="X12" s="22"/>
      <c r="Y12" s="22"/>
    </row>
    <row r="13" spans="1:25" ht="30" customHeight="1" outlineLevel="1" x14ac:dyDescent="0.2">
      <c r="A13" s="176"/>
      <c r="B13" s="40" t="s">
        <v>16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>
        <f t="shared" si="3"/>
        <v>0</v>
      </c>
      <c r="P13" s="39">
        <f t="shared" si="4"/>
        <v>0</v>
      </c>
      <c r="Q13" s="27"/>
      <c r="R13" s="22"/>
      <c r="S13" s="22"/>
      <c r="T13" s="22"/>
      <c r="U13" s="22"/>
      <c r="V13" s="22"/>
      <c r="W13" s="22"/>
      <c r="X13" s="22"/>
      <c r="Y13" s="22"/>
    </row>
    <row r="14" spans="1:25" ht="30" customHeight="1" outlineLevel="1" x14ac:dyDescent="0.2">
      <c r="A14" s="176"/>
      <c r="B14" s="40" t="s">
        <v>17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>
        <f t="shared" si="3"/>
        <v>0</v>
      </c>
      <c r="P14" s="39">
        <f t="shared" si="4"/>
        <v>0</v>
      </c>
      <c r="Q14" s="27"/>
      <c r="R14" s="22"/>
      <c r="S14" s="22"/>
      <c r="T14" s="22"/>
      <c r="U14" s="22"/>
      <c r="V14" s="22"/>
      <c r="W14" s="22"/>
      <c r="X14" s="22"/>
      <c r="Y14" s="22"/>
    </row>
    <row r="15" spans="1:25" ht="30" customHeight="1" outlineLevel="1" x14ac:dyDescent="0.2">
      <c r="A15" s="176"/>
      <c r="B15" s="40" t="s">
        <v>18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>
        <f t="shared" si="3"/>
        <v>0</v>
      </c>
      <c r="P15" s="39">
        <f t="shared" si="4"/>
        <v>0</v>
      </c>
      <c r="Q15" s="27"/>
      <c r="R15" s="22"/>
      <c r="S15" s="22"/>
      <c r="T15" s="22"/>
      <c r="U15" s="22"/>
      <c r="V15" s="22"/>
      <c r="W15" s="22"/>
      <c r="X15" s="22"/>
      <c r="Y15" s="22"/>
    </row>
    <row r="16" spans="1:25" ht="30" customHeight="1" outlineLevel="1" x14ac:dyDescent="0.2">
      <c r="A16" s="176"/>
      <c r="B16" s="40" t="s">
        <v>19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>
        <f t="shared" si="3"/>
        <v>0</v>
      </c>
      <c r="P16" s="39">
        <f t="shared" si="4"/>
        <v>0</v>
      </c>
      <c r="Q16" s="27"/>
      <c r="R16" s="22"/>
      <c r="S16" s="22"/>
      <c r="T16" s="22"/>
      <c r="U16" s="22"/>
      <c r="V16" s="22"/>
      <c r="W16" s="22"/>
      <c r="X16" s="22"/>
      <c r="Y16" s="22"/>
    </row>
    <row r="17" spans="1:25" ht="30" customHeight="1" outlineLevel="1" x14ac:dyDescent="0.2">
      <c r="A17" s="176"/>
      <c r="B17" s="40" t="s">
        <v>20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>
        <f t="shared" si="3"/>
        <v>0</v>
      </c>
      <c r="P17" s="39">
        <f t="shared" si="4"/>
        <v>0</v>
      </c>
      <c r="Q17" s="27"/>
      <c r="R17" s="22"/>
      <c r="S17" s="22"/>
      <c r="T17" s="22"/>
      <c r="U17" s="22"/>
      <c r="V17" s="22"/>
      <c r="W17" s="22"/>
      <c r="X17" s="22"/>
      <c r="Y17" s="22"/>
    </row>
    <row r="18" spans="1:25" ht="30" customHeight="1" outlineLevel="1" x14ac:dyDescent="0.2">
      <c r="A18" s="176"/>
      <c r="B18" s="40" t="s">
        <v>21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>
        <f t="shared" si="3"/>
        <v>0</v>
      </c>
      <c r="P18" s="39">
        <f t="shared" si="4"/>
        <v>0</v>
      </c>
      <c r="Q18" s="27"/>
      <c r="R18" s="22"/>
      <c r="S18" s="22"/>
      <c r="T18" s="22"/>
      <c r="U18" s="22"/>
      <c r="V18" s="22"/>
      <c r="W18" s="22"/>
      <c r="X18" s="22"/>
      <c r="Y18" s="22"/>
    </row>
    <row r="19" spans="1:25" ht="30" customHeight="1" outlineLevel="1" x14ac:dyDescent="0.2">
      <c r="A19" s="177"/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>
        <f t="shared" si="3"/>
        <v>0</v>
      </c>
      <c r="P19" s="39">
        <f t="shared" si="4"/>
        <v>0</v>
      </c>
      <c r="Q19" s="27"/>
      <c r="R19" s="22"/>
      <c r="S19" s="22"/>
      <c r="T19" s="22"/>
      <c r="U19" s="22"/>
      <c r="V19" s="22"/>
      <c r="W19" s="22"/>
      <c r="X19" s="22"/>
      <c r="Y19" s="22"/>
    </row>
    <row r="20" spans="1:25" ht="30" customHeight="1" x14ac:dyDescent="0.2">
      <c r="A20" s="28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/>
      <c r="P20" s="26"/>
      <c r="Q20" s="27"/>
      <c r="R20" s="22"/>
      <c r="S20" s="22"/>
      <c r="T20" s="22"/>
      <c r="U20" s="22"/>
      <c r="V20" s="22"/>
      <c r="W20" s="22"/>
      <c r="X20" s="22"/>
      <c r="Y20" s="22"/>
    </row>
    <row r="21" spans="1:25" ht="30" customHeight="1" x14ac:dyDescent="0.25">
      <c r="A21" s="175" t="s">
        <v>22</v>
      </c>
      <c r="B21" s="35" t="s">
        <v>9</v>
      </c>
      <c r="C21" s="31">
        <f t="shared" ref="C21:N21" si="5">SUM(C22:C29)</f>
        <v>0</v>
      </c>
      <c r="D21" s="31">
        <f t="shared" si="5"/>
        <v>0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31">
        <f t="shared" ref="O21:O29" si="6">SUM(C21:N21)</f>
        <v>0</v>
      </c>
      <c r="P21" s="31">
        <f t="shared" ref="P21:P29" si="7">IFERROR(AVERAGE(C21:N21),0)</f>
        <v>0</v>
      </c>
      <c r="Q21" s="41"/>
      <c r="R21" s="42"/>
      <c r="S21" s="42"/>
      <c r="T21" s="42"/>
      <c r="U21" s="42"/>
      <c r="V21" s="42"/>
      <c r="W21" s="42"/>
      <c r="X21" s="42"/>
      <c r="Y21" s="42"/>
    </row>
    <row r="22" spans="1:25" ht="30" customHeight="1" outlineLevel="1" x14ac:dyDescent="0.2">
      <c r="A22" s="176"/>
      <c r="B22" s="40" t="s">
        <v>23</v>
      </c>
      <c r="C22" s="25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f t="shared" si="6"/>
        <v>0</v>
      </c>
      <c r="P22" s="44">
        <f t="shared" si="7"/>
        <v>0</v>
      </c>
      <c r="Q22" s="27"/>
      <c r="R22" s="22"/>
      <c r="S22" s="22"/>
      <c r="T22" s="22"/>
      <c r="U22" s="22"/>
      <c r="V22" s="22"/>
      <c r="W22" s="22"/>
      <c r="X22" s="22"/>
      <c r="Y22" s="22"/>
    </row>
    <row r="23" spans="1:25" ht="30" customHeight="1" outlineLevel="1" x14ac:dyDescent="0.2">
      <c r="A23" s="176"/>
      <c r="B23" s="40" t="s">
        <v>24</v>
      </c>
      <c r="C23" s="25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>
        <f t="shared" si="6"/>
        <v>0</v>
      </c>
      <c r="P23" s="44">
        <f t="shared" si="7"/>
        <v>0</v>
      </c>
      <c r="Q23" s="27"/>
      <c r="R23" s="22"/>
      <c r="S23" s="22"/>
      <c r="T23" s="22"/>
      <c r="U23" s="22"/>
      <c r="V23" s="22"/>
      <c r="W23" s="22"/>
      <c r="X23" s="22"/>
      <c r="Y23" s="22"/>
    </row>
    <row r="24" spans="1:25" ht="30" customHeight="1" outlineLevel="1" x14ac:dyDescent="0.2">
      <c r="A24" s="176"/>
      <c r="B24" s="40" t="s">
        <v>25</v>
      </c>
      <c r="C24" s="25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>
        <f t="shared" si="6"/>
        <v>0</v>
      </c>
      <c r="P24" s="44">
        <f t="shared" si="7"/>
        <v>0</v>
      </c>
      <c r="Q24" s="27"/>
      <c r="R24" s="22"/>
      <c r="S24" s="22"/>
      <c r="T24" s="22"/>
      <c r="U24" s="22"/>
      <c r="V24" s="22"/>
      <c r="W24" s="22"/>
      <c r="X24" s="22"/>
      <c r="Y24" s="22"/>
    </row>
    <row r="25" spans="1:25" ht="30" customHeight="1" outlineLevel="1" x14ac:dyDescent="0.2">
      <c r="A25" s="176"/>
      <c r="B25" s="40" t="s">
        <v>26</v>
      </c>
      <c r="C25" s="25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>
        <f t="shared" si="6"/>
        <v>0</v>
      </c>
      <c r="P25" s="44">
        <f t="shared" si="7"/>
        <v>0</v>
      </c>
      <c r="Q25" s="27"/>
      <c r="R25" s="22"/>
      <c r="S25" s="22"/>
      <c r="T25" s="22"/>
      <c r="U25" s="22"/>
      <c r="V25" s="22"/>
      <c r="W25" s="22"/>
      <c r="X25" s="22"/>
      <c r="Y25" s="22"/>
    </row>
    <row r="26" spans="1:25" ht="30" customHeight="1" outlineLevel="1" x14ac:dyDescent="0.2">
      <c r="A26" s="176"/>
      <c r="B26" s="40" t="s">
        <v>27</v>
      </c>
      <c r="C26" s="25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>
        <f t="shared" si="6"/>
        <v>0</v>
      </c>
      <c r="P26" s="44">
        <f t="shared" si="7"/>
        <v>0</v>
      </c>
      <c r="Q26" s="27"/>
      <c r="R26" s="22"/>
      <c r="S26" s="22"/>
      <c r="T26" s="22"/>
      <c r="U26" s="22"/>
      <c r="V26" s="22"/>
      <c r="W26" s="22"/>
      <c r="X26" s="22"/>
      <c r="Y26" s="22"/>
    </row>
    <row r="27" spans="1:25" ht="30" customHeight="1" outlineLevel="1" x14ac:dyDescent="0.2">
      <c r="A27" s="176"/>
      <c r="B27" s="40" t="s">
        <v>28</v>
      </c>
      <c r="C27" s="2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f t="shared" si="6"/>
        <v>0</v>
      </c>
      <c r="P27" s="44">
        <f t="shared" si="7"/>
        <v>0</v>
      </c>
      <c r="Q27" s="27"/>
      <c r="R27" s="22"/>
      <c r="S27" s="22"/>
      <c r="T27" s="22"/>
      <c r="U27" s="22"/>
      <c r="V27" s="22"/>
      <c r="W27" s="22"/>
      <c r="X27" s="22"/>
      <c r="Y27" s="22"/>
    </row>
    <row r="28" spans="1:25" ht="30" customHeight="1" outlineLevel="1" x14ac:dyDescent="0.2">
      <c r="A28" s="176"/>
      <c r="B28" s="37"/>
      <c r="C28" s="25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>
        <f t="shared" si="6"/>
        <v>0</v>
      </c>
      <c r="P28" s="44">
        <f t="shared" si="7"/>
        <v>0</v>
      </c>
      <c r="Q28" s="27"/>
      <c r="R28" s="22"/>
      <c r="S28" s="22"/>
      <c r="T28" s="22"/>
      <c r="U28" s="22"/>
      <c r="V28" s="22"/>
      <c r="W28" s="22"/>
      <c r="X28" s="22"/>
      <c r="Y28" s="22"/>
    </row>
    <row r="29" spans="1:25" ht="30" customHeight="1" outlineLevel="1" x14ac:dyDescent="0.2">
      <c r="A29" s="177"/>
      <c r="B29" s="37"/>
      <c r="C29" s="25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>
        <f t="shared" si="6"/>
        <v>0</v>
      </c>
      <c r="P29" s="44">
        <f t="shared" si="7"/>
        <v>0</v>
      </c>
      <c r="Q29" s="27"/>
      <c r="R29" s="22"/>
      <c r="S29" s="22"/>
      <c r="T29" s="22"/>
      <c r="U29" s="22"/>
      <c r="V29" s="22"/>
      <c r="W29" s="22"/>
      <c r="X29" s="22"/>
      <c r="Y29" s="22"/>
    </row>
    <row r="30" spans="1:25" ht="30" customHeight="1" x14ac:dyDescent="0.2">
      <c r="A30" s="28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/>
      <c r="P30" s="26"/>
      <c r="Q30" s="27"/>
      <c r="R30" s="22"/>
      <c r="S30" s="22"/>
      <c r="T30" s="22"/>
      <c r="U30" s="22"/>
      <c r="V30" s="22"/>
      <c r="W30" s="22"/>
      <c r="X30" s="22"/>
      <c r="Y30" s="22"/>
    </row>
    <row r="31" spans="1:25" ht="30" customHeight="1" x14ac:dyDescent="0.2">
      <c r="A31" s="175" t="s">
        <v>29</v>
      </c>
      <c r="B31" s="35" t="s">
        <v>9</v>
      </c>
      <c r="C31" s="30">
        <f t="shared" ref="C31:N31" si="8">SUM(C32:C37)</f>
        <v>0</v>
      </c>
      <c r="D31" s="30">
        <f t="shared" si="8"/>
        <v>0</v>
      </c>
      <c r="E31" s="30">
        <f t="shared" si="8"/>
        <v>0</v>
      </c>
      <c r="F31" s="30">
        <f t="shared" si="8"/>
        <v>0</v>
      </c>
      <c r="G31" s="30">
        <f t="shared" si="8"/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8"/>
        <v>0</v>
      </c>
      <c r="O31" s="31">
        <f t="shared" ref="O31:O37" si="9">SUM(C31:N31)</f>
        <v>0</v>
      </c>
      <c r="P31" s="31">
        <f t="shared" ref="P31:P37" si="10">IFERROR(AVERAGE(C31:N31),0)</f>
        <v>0</v>
      </c>
      <c r="Q31" s="36"/>
      <c r="R31" s="22"/>
      <c r="S31" s="22"/>
      <c r="T31" s="22"/>
      <c r="U31" s="22"/>
      <c r="V31" s="22"/>
      <c r="W31" s="22"/>
      <c r="X31" s="22"/>
      <c r="Y31" s="22"/>
    </row>
    <row r="32" spans="1:25" ht="30" customHeight="1" outlineLevel="1" x14ac:dyDescent="0.2">
      <c r="A32" s="176"/>
      <c r="B32" s="40" t="s">
        <v>30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39">
        <f t="shared" si="9"/>
        <v>0</v>
      </c>
      <c r="P32" s="39">
        <f t="shared" si="10"/>
        <v>0</v>
      </c>
      <c r="Q32" s="27"/>
      <c r="R32" s="22"/>
      <c r="S32" s="22"/>
      <c r="T32" s="22"/>
      <c r="U32" s="22"/>
      <c r="V32" s="22"/>
      <c r="W32" s="22"/>
      <c r="X32" s="22"/>
      <c r="Y32" s="22"/>
    </row>
    <row r="33" spans="1:25" ht="30" customHeight="1" outlineLevel="1" x14ac:dyDescent="0.2">
      <c r="A33" s="176"/>
      <c r="B33" s="40" t="s">
        <v>31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39">
        <f t="shared" si="9"/>
        <v>0</v>
      </c>
      <c r="P33" s="39">
        <f t="shared" si="10"/>
        <v>0</v>
      </c>
      <c r="Q33" s="27"/>
      <c r="R33" s="22"/>
      <c r="S33" s="22"/>
      <c r="T33" s="22"/>
      <c r="U33" s="22"/>
      <c r="V33" s="22"/>
      <c r="W33" s="22"/>
      <c r="X33" s="22"/>
      <c r="Y33" s="22"/>
    </row>
    <row r="34" spans="1:25" ht="30" customHeight="1" outlineLevel="1" x14ac:dyDescent="0.2">
      <c r="A34" s="176"/>
      <c r="B34" s="40" t="s">
        <v>32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39">
        <f t="shared" si="9"/>
        <v>0</v>
      </c>
      <c r="P34" s="39">
        <f t="shared" si="10"/>
        <v>0</v>
      </c>
      <c r="Q34" s="27"/>
      <c r="R34" s="22"/>
      <c r="S34" s="22"/>
      <c r="T34" s="22"/>
      <c r="U34" s="22"/>
      <c r="V34" s="22"/>
      <c r="W34" s="22"/>
      <c r="X34" s="22"/>
      <c r="Y34" s="22"/>
    </row>
    <row r="35" spans="1:25" ht="30" customHeight="1" outlineLevel="1" x14ac:dyDescent="0.2">
      <c r="A35" s="176"/>
      <c r="B35" s="40" t="s">
        <v>33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39">
        <f t="shared" si="9"/>
        <v>0</v>
      </c>
      <c r="P35" s="39">
        <f t="shared" si="10"/>
        <v>0</v>
      </c>
      <c r="Q35" s="27"/>
      <c r="R35" s="22"/>
      <c r="S35" s="22"/>
      <c r="T35" s="22"/>
      <c r="U35" s="22"/>
      <c r="V35" s="22"/>
      <c r="W35" s="22"/>
      <c r="X35" s="22"/>
      <c r="Y35" s="22"/>
    </row>
    <row r="36" spans="1:25" ht="30" customHeight="1" outlineLevel="1" x14ac:dyDescent="0.2">
      <c r="A36" s="176"/>
      <c r="B36" s="40" t="s">
        <v>34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39">
        <f t="shared" si="9"/>
        <v>0</v>
      </c>
      <c r="P36" s="39">
        <f t="shared" si="10"/>
        <v>0</v>
      </c>
      <c r="Q36" s="27"/>
      <c r="R36" s="22"/>
      <c r="S36" s="22"/>
      <c r="T36" s="22"/>
      <c r="U36" s="22"/>
      <c r="V36" s="22"/>
      <c r="W36" s="22"/>
      <c r="X36" s="22"/>
      <c r="Y36" s="22"/>
    </row>
    <row r="37" spans="1:25" ht="30" customHeight="1" outlineLevel="1" x14ac:dyDescent="0.2">
      <c r="A37" s="177"/>
      <c r="B37" s="40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39">
        <f t="shared" si="9"/>
        <v>0</v>
      </c>
      <c r="P37" s="39">
        <f t="shared" si="10"/>
        <v>0</v>
      </c>
      <c r="Q37" s="27"/>
      <c r="R37" s="22"/>
      <c r="S37" s="22"/>
      <c r="T37" s="22"/>
      <c r="U37" s="22"/>
      <c r="V37" s="22"/>
      <c r="W37" s="22"/>
      <c r="X37" s="22"/>
      <c r="Y37" s="22"/>
    </row>
    <row r="38" spans="1:25" ht="30" customHeight="1" x14ac:dyDescent="0.2">
      <c r="A38" s="28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6"/>
      <c r="P38" s="26"/>
      <c r="Q38" s="27"/>
      <c r="R38" s="22"/>
      <c r="S38" s="22"/>
      <c r="T38" s="22"/>
      <c r="U38" s="22"/>
      <c r="V38" s="22"/>
      <c r="W38" s="22"/>
      <c r="X38" s="22"/>
      <c r="Y38" s="22"/>
    </row>
    <row r="39" spans="1:25" ht="30" hidden="1" customHeight="1" x14ac:dyDescent="0.2">
      <c r="A39" s="28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45"/>
      <c r="P39" s="45"/>
      <c r="Q39" s="27"/>
      <c r="R39" s="22"/>
      <c r="S39" s="22"/>
      <c r="T39" s="22"/>
      <c r="U39" s="22"/>
      <c r="V39" s="22"/>
      <c r="W39" s="22"/>
      <c r="X39" s="22"/>
      <c r="Y39" s="22"/>
    </row>
    <row r="40" spans="1:25" ht="30" customHeight="1" x14ac:dyDescent="0.2">
      <c r="A40" s="175" t="s">
        <v>35</v>
      </c>
      <c r="B40" s="35" t="s">
        <v>9</v>
      </c>
      <c r="C40" s="30">
        <f t="shared" ref="C40:N40" si="11">SUM(C41:C44)</f>
        <v>0</v>
      </c>
      <c r="D40" s="30">
        <f t="shared" si="11"/>
        <v>0</v>
      </c>
      <c r="E40" s="30">
        <f t="shared" si="11"/>
        <v>0</v>
      </c>
      <c r="F40" s="30">
        <f t="shared" si="11"/>
        <v>0</v>
      </c>
      <c r="G40" s="30">
        <f t="shared" si="11"/>
        <v>0</v>
      </c>
      <c r="H40" s="30">
        <f t="shared" si="11"/>
        <v>0</v>
      </c>
      <c r="I40" s="30">
        <f t="shared" si="11"/>
        <v>0</v>
      </c>
      <c r="J40" s="30">
        <f t="shared" si="11"/>
        <v>0</v>
      </c>
      <c r="K40" s="30">
        <f t="shared" si="11"/>
        <v>0</v>
      </c>
      <c r="L40" s="30">
        <f t="shared" si="11"/>
        <v>0</v>
      </c>
      <c r="M40" s="30">
        <f t="shared" si="11"/>
        <v>0</v>
      </c>
      <c r="N40" s="30">
        <f t="shared" si="11"/>
        <v>0</v>
      </c>
      <c r="O40" s="31">
        <f t="shared" ref="O40:O44" si="12">SUM(C40:N40)</f>
        <v>0</v>
      </c>
      <c r="P40" s="31">
        <f t="shared" ref="P40:P44" si="13">IFERROR(AVERAGE(C40:N40),0)</f>
        <v>0</v>
      </c>
      <c r="Q40" s="36"/>
      <c r="R40" s="22"/>
      <c r="S40" s="22"/>
      <c r="T40" s="22"/>
      <c r="U40" s="22"/>
      <c r="V40" s="22"/>
      <c r="W40" s="22"/>
      <c r="X40" s="22"/>
      <c r="Y40" s="22"/>
    </row>
    <row r="41" spans="1:25" ht="30" customHeight="1" outlineLevel="1" x14ac:dyDescent="0.2">
      <c r="A41" s="176"/>
      <c r="B41" s="40" t="s">
        <v>36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39">
        <f t="shared" si="12"/>
        <v>0</v>
      </c>
      <c r="P41" s="39">
        <f t="shared" si="13"/>
        <v>0</v>
      </c>
      <c r="Q41" s="27"/>
      <c r="R41" s="22"/>
      <c r="S41" s="22"/>
      <c r="T41" s="22"/>
      <c r="U41" s="22"/>
      <c r="V41" s="22"/>
      <c r="W41" s="22"/>
      <c r="X41" s="22"/>
      <c r="Y41" s="22"/>
    </row>
    <row r="42" spans="1:25" ht="30" customHeight="1" outlineLevel="1" x14ac:dyDescent="0.2">
      <c r="A42" s="176"/>
      <c r="B42" s="40" t="s">
        <v>26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39">
        <f t="shared" si="12"/>
        <v>0</v>
      </c>
      <c r="P42" s="39">
        <f t="shared" si="13"/>
        <v>0</v>
      </c>
      <c r="Q42" s="27"/>
      <c r="R42" s="22"/>
      <c r="S42" s="22"/>
      <c r="T42" s="22"/>
      <c r="U42" s="22"/>
      <c r="V42" s="22"/>
      <c r="W42" s="22"/>
      <c r="X42" s="22"/>
      <c r="Y42" s="22"/>
    </row>
    <row r="43" spans="1:25" ht="30" customHeight="1" outlineLevel="1" x14ac:dyDescent="0.2">
      <c r="A43" s="176"/>
      <c r="B43" s="40" t="s">
        <v>37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39">
        <f t="shared" si="12"/>
        <v>0</v>
      </c>
      <c r="P43" s="39">
        <f t="shared" si="13"/>
        <v>0</v>
      </c>
      <c r="Q43" s="27"/>
      <c r="R43" s="22"/>
      <c r="S43" s="22"/>
      <c r="T43" s="22"/>
      <c r="U43" s="22"/>
      <c r="V43" s="22"/>
      <c r="W43" s="22"/>
      <c r="X43" s="22"/>
      <c r="Y43" s="22"/>
    </row>
    <row r="44" spans="1:25" ht="30" customHeight="1" outlineLevel="1" x14ac:dyDescent="0.2">
      <c r="A44" s="177"/>
      <c r="B44" s="40" t="s">
        <v>38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39">
        <f t="shared" si="12"/>
        <v>0</v>
      </c>
      <c r="P44" s="39">
        <f t="shared" si="13"/>
        <v>0</v>
      </c>
      <c r="Q44" s="27"/>
      <c r="R44" s="22"/>
      <c r="S44" s="22"/>
      <c r="T44" s="22"/>
      <c r="U44" s="22"/>
      <c r="V44" s="22"/>
      <c r="W44" s="22"/>
      <c r="X44" s="22"/>
      <c r="Y44" s="22"/>
    </row>
    <row r="45" spans="1:25" ht="30" hidden="1" customHeight="1" x14ac:dyDescent="0.2">
      <c r="A45" s="28"/>
      <c r="B45" s="4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45"/>
      <c r="P45" s="45"/>
      <c r="Q45" s="27"/>
      <c r="R45" s="22"/>
      <c r="S45" s="22"/>
      <c r="T45" s="22"/>
      <c r="U45" s="22"/>
      <c r="V45" s="22"/>
      <c r="W45" s="22"/>
      <c r="X45" s="22"/>
      <c r="Y45" s="22"/>
    </row>
    <row r="46" spans="1:25" ht="30" customHeight="1" x14ac:dyDescent="0.2">
      <c r="A46" s="28"/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6"/>
      <c r="P46" s="26"/>
      <c r="Q46" s="27"/>
      <c r="R46" s="22"/>
      <c r="S46" s="22"/>
      <c r="T46" s="22"/>
      <c r="U46" s="22"/>
      <c r="V46" s="22"/>
      <c r="W46" s="22"/>
      <c r="X46" s="22"/>
      <c r="Y46" s="22"/>
    </row>
    <row r="47" spans="1:25" ht="30" hidden="1" customHeight="1" x14ac:dyDescent="0.2">
      <c r="A47" s="28"/>
      <c r="B47" s="4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45"/>
      <c r="P47" s="45"/>
      <c r="Q47" s="27"/>
      <c r="R47" s="22"/>
      <c r="S47" s="22"/>
      <c r="T47" s="22"/>
      <c r="U47" s="22"/>
      <c r="V47" s="22"/>
      <c r="W47" s="22"/>
      <c r="X47" s="22"/>
      <c r="Y47" s="22"/>
    </row>
    <row r="48" spans="1:25" ht="30" customHeight="1" x14ac:dyDescent="0.2">
      <c r="A48" s="175" t="s">
        <v>39</v>
      </c>
      <c r="B48" s="29" t="s">
        <v>9</v>
      </c>
      <c r="C48" s="47">
        <f t="shared" ref="C48:N48" si="14">SUM(C49:C54)</f>
        <v>0</v>
      </c>
      <c r="D48" s="47">
        <f t="shared" si="14"/>
        <v>0</v>
      </c>
      <c r="E48" s="47">
        <f t="shared" si="14"/>
        <v>0</v>
      </c>
      <c r="F48" s="47">
        <f t="shared" si="14"/>
        <v>0</v>
      </c>
      <c r="G48" s="47">
        <f t="shared" si="14"/>
        <v>0</v>
      </c>
      <c r="H48" s="47">
        <f t="shared" si="14"/>
        <v>0</v>
      </c>
      <c r="I48" s="47">
        <f t="shared" si="14"/>
        <v>0</v>
      </c>
      <c r="J48" s="47">
        <f t="shared" si="14"/>
        <v>0</v>
      </c>
      <c r="K48" s="47">
        <f t="shared" si="14"/>
        <v>0</v>
      </c>
      <c r="L48" s="47">
        <f t="shared" si="14"/>
        <v>0</v>
      </c>
      <c r="M48" s="47">
        <f t="shared" si="14"/>
        <v>0</v>
      </c>
      <c r="N48" s="47">
        <f t="shared" si="14"/>
        <v>0</v>
      </c>
      <c r="O48" s="48">
        <f t="shared" ref="O48:O52" si="15">SUM(C48:N48)</f>
        <v>0</v>
      </c>
      <c r="P48" s="48">
        <f t="shared" ref="P48:P52" si="16">IFERROR(AVERAGE(C48:N48),0)</f>
        <v>0</v>
      </c>
      <c r="Q48" s="36"/>
      <c r="R48" s="22"/>
      <c r="S48" s="22"/>
      <c r="T48" s="22"/>
      <c r="U48" s="22"/>
      <c r="V48" s="22"/>
      <c r="W48" s="22"/>
      <c r="X48" s="22"/>
      <c r="Y48" s="22"/>
    </row>
    <row r="49" spans="1:25" ht="30" customHeight="1" outlineLevel="1" x14ac:dyDescent="0.2">
      <c r="A49" s="176"/>
      <c r="B49" s="37" t="s">
        <v>40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39">
        <f t="shared" si="15"/>
        <v>0</v>
      </c>
      <c r="P49" s="39">
        <f t="shared" si="16"/>
        <v>0</v>
      </c>
      <c r="Q49" s="27"/>
      <c r="R49" s="22"/>
      <c r="S49" s="22"/>
      <c r="T49" s="22"/>
      <c r="U49" s="22"/>
      <c r="V49" s="22"/>
      <c r="W49" s="22"/>
      <c r="X49" s="22"/>
      <c r="Y49" s="22"/>
    </row>
    <row r="50" spans="1:25" ht="30" customHeight="1" outlineLevel="1" x14ac:dyDescent="0.2">
      <c r="A50" s="176"/>
      <c r="B50" s="37" t="s">
        <v>41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39">
        <f t="shared" si="15"/>
        <v>0</v>
      </c>
      <c r="P50" s="39">
        <f t="shared" si="16"/>
        <v>0</v>
      </c>
      <c r="Q50" s="27"/>
      <c r="R50" s="22"/>
      <c r="S50" s="22"/>
      <c r="T50" s="22"/>
      <c r="U50" s="22"/>
      <c r="V50" s="22"/>
      <c r="W50" s="22"/>
      <c r="X50" s="22"/>
      <c r="Y50" s="22"/>
    </row>
    <row r="51" spans="1:25" ht="30" customHeight="1" outlineLevel="1" x14ac:dyDescent="0.2">
      <c r="A51" s="176"/>
      <c r="B51" s="37" t="s">
        <v>42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39">
        <f t="shared" si="15"/>
        <v>0</v>
      </c>
      <c r="P51" s="39">
        <f t="shared" si="16"/>
        <v>0</v>
      </c>
      <c r="Q51" s="27"/>
      <c r="R51" s="22"/>
      <c r="S51" s="22"/>
      <c r="T51" s="22"/>
      <c r="U51" s="22"/>
      <c r="V51" s="22"/>
      <c r="W51" s="22"/>
      <c r="X51" s="22"/>
      <c r="Y51" s="22"/>
    </row>
    <row r="52" spans="1:25" ht="30" customHeight="1" outlineLevel="1" x14ac:dyDescent="0.2">
      <c r="A52" s="176"/>
      <c r="B52" s="37" t="s">
        <v>43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39">
        <f t="shared" si="15"/>
        <v>0</v>
      </c>
      <c r="P52" s="39">
        <f t="shared" si="16"/>
        <v>0</v>
      </c>
      <c r="Q52" s="27"/>
      <c r="R52" s="22"/>
      <c r="S52" s="22"/>
      <c r="T52" s="22"/>
      <c r="U52" s="22"/>
      <c r="V52" s="22"/>
      <c r="W52" s="22"/>
      <c r="X52" s="22"/>
      <c r="Y52" s="22"/>
    </row>
    <row r="53" spans="1:25" ht="30" customHeight="1" outlineLevel="1" x14ac:dyDescent="0.2">
      <c r="A53" s="176"/>
      <c r="B53" s="40" t="s">
        <v>44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39"/>
      <c r="P53" s="39"/>
      <c r="Q53" s="27"/>
      <c r="R53" s="22"/>
      <c r="S53" s="22"/>
      <c r="T53" s="22"/>
      <c r="U53" s="22"/>
      <c r="V53" s="22"/>
      <c r="W53" s="22"/>
      <c r="X53" s="22"/>
      <c r="Y53" s="22"/>
    </row>
    <row r="54" spans="1:25" ht="30" customHeight="1" outlineLevel="1" x14ac:dyDescent="0.2">
      <c r="A54" s="177"/>
      <c r="B54" s="37" t="s">
        <v>45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39">
        <f>SUM(C54:N54)</f>
        <v>0</v>
      </c>
      <c r="P54" s="39">
        <f>IFERROR(AVERAGE(C54:N54),0)</f>
        <v>0</v>
      </c>
      <c r="Q54" s="27"/>
      <c r="R54" s="22"/>
      <c r="S54" s="22"/>
      <c r="T54" s="22"/>
      <c r="U54" s="22"/>
      <c r="V54" s="22"/>
      <c r="W54" s="22"/>
      <c r="X54" s="22"/>
      <c r="Y54" s="22"/>
    </row>
    <row r="55" spans="1:25" ht="30" hidden="1" customHeight="1" x14ac:dyDescent="0.2">
      <c r="A55" s="28"/>
      <c r="B55" s="46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45"/>
      <c r="P55" s="45"/>
      <c r="Q55" s="27"/>
      <c r="R55" s="22"/>
      <c r="S55" s="22"/>
      <c r="T55" s="22"/>
      <c r="U55" s="22"/>
      <c r="V55" s="22"/>
      <c r="W55" s="22"/>
      <c r="X55" s="22"/>
      <c r="Y55" s="22"/>
    </row>
    <row r="56" spans="1:25" ht="30" customHeight="1" x14ac:dyDescent="0.2">
      <c r="A56" s="28"/>
      <c r="B56" s="2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6"/>
      <c r="P56" s="26"/>
      <c r="Q56" s="27"/>
      <c r="R56" s="22"/>
      <c r="S56" s="22"/>
      <c r="T56" s="22"/>
      <c r="U56" s="22"/>
      <c r="V56" s="22"/>
      <c r="W56" s="22"/>
      <c r="X56" s="22"/>
      <c r="Y56" s="22"/>
    </row>
    <row r="57" spans="1:25" ht="30" hidden="1" customHeight="1" x14ac:dyDescent="0.2">
      <c r="A57" s="28"/>
      <c r="B57" s="4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45"/>
      <c r="P57" s="45"/>
      <c r="Q57" s="27"/>
      <c r="R57" s="22"/>
      <c r="S57" s="22"/>
      <c r="T57" s="22"/>
      <c r="U57" s="22"/>
      <c r="V57" s="22"/>
      <c r="W57" s="22"/>
      <c r="X57" s="22"/>
      <c r="Y57" s="22"/>
    </row>
    <row r="58" spans="1:25" ht="30" hidden="1" customHeight="1" x14ac:dyDescent="0.2">
      <c r="A58" s="28"/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45"/>
      <c r="P58" s="45"/>
      <c r="Q58" s="27"/>
      <c r="R58" s="22"/>
      <c r="S58" s="22"/>
      <c r="T58" s="22"/>
      <c r="U58" s="22"/>
      <c r="V58" s="22"/>
      <c r="W58" s="22"/>
      <c r="X58" s="22"/>
      <c r="Y58" s="22"/>
    </row>
    <row r="59" spans="1:25" ht="30" customHeight="1" x14ac:dyDescent="0.2">
      <c r="A59" s="193" t="s">
        <v>82</v>
      </c>
      <c r="B59" s="29" t="s">
        <v>9</v>
      </c>
      <c r="C59" s="47">
        <f t="shared" ref="C59:N59" si="17">SUM(C60:C64)</f>
        <v>0</v>
      </c>
      <c r="D59" s="47">
        <f t="shared" si="17"/>
        <v>0</v>
      </c>
      <c r="E59" s="47">
        <f t="shared" si="17"/>
        <v>0</v>
      </c>
      <c r="F59" s="47">
        <f t="shared" si="17"/>
        <v>0</v>
      </c>
      <c r="G59" s="47">
        <f t="shared" si="17"/>
        <v>0</v>
      </c>
      <c r="H59" s="47">
        <f t="shared" si="17"/>
        <v>0</v>
      </c>
      <c r="I59" s="47">
        <f t="shared" si="17"/>
        <v>0</v>
      </c>
      <c r="J59" s="47">
        <f t="shared" si="17"/>
        <v>0</v>
      </c>
      <c r="K59" s="47">
        <f t="shared" si="17"/>
        <v>0</v>
      </c>
      <c r="L59" s="47">
        <f t="shared" si="17"/>
        <v>0</v>
      </c>
      <c r="M59" s="47">
        <f t="shared" si="17"/>
        <v>0</v>
      </c>
      <c r="N59" s="47">
        <f t="shared" si="17"/>
        <v>0</v>
      </c>
      <c r="O59" s="48">
        <f t="shared" ref="O59:O64" si="18">SUM(C59:N59)</f>
        <v>0</v>
      </c>
      <c r="P59" s="48">
        <f t="shared" ref="P59:P64" si="19">IFERROR(AVERAGE(C59:N59),0)</f>
        <v>0</v>
      </c>
      <c r="Q59" s="36"/>
      <c r="R59" s="22"/>
      <c r="S59" s="22"/>
      <c r="T59" s="22"/>
      <c r="U59" s="22"/>
      <c r="V59" s="22"/>
      <c r="W59" s="22"/>
      <c r="X59" s="22"/>
      <c r="Y59" s="22"/>
    </row>
    <row r="60" spans="1:25" ht="30" customHeight="1" outlineLevel="1" x14ac:dyDescent="0.2">
      <c r="A60" s="176"/>
      <c r="B60" s="37" t="s">
        <v>46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9">
        <f t="shared" si="18"/>
        <v>0</v>
      </c>
      <c r="P60" s="39">
        <f t="shared" si="19"/>
        <v>0</v>
      </c>
      <c r="Q60" s="27"/>
      <c r="R60" s="22"/>
      <c r="S60" s="22"/>
      <c r="T60" s="22"/>
      <c r="U60" s="22"/>
      <c r="V60" s="22"/>
      <c r="W60" s="22"/>
      <c r="X60" s="22"/>
      <c r="Y60" s="22"/>
    </row>
    <row r="61" spans="1:25" ht="30" customHeight="1" outlineLevel="1" x14ac:dyDescent="0.2">
      <c r="A61" s="176"/>
      <c r="B61" s="37" t="s">
        <v>47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9">
        <f t="shared" si="18"/>
        <v>0</v>
      </c>
      <c r="P61" s="39">
        <f t="shared" si="19"/>
        <v>0</v>
      </c>
      <c r="Q61" s="27"/>
      <c r="R61" s="22"/>
      <c r="S61" s="22"/>
      <c r="T61" s="22"/>
      <c r="U61" s="22"/>
      <c r="V61" s="22"/>
      <c r="W61" s="22"/>
      <c r="X61" s="22"/>
      <c r="Y61" s="22"/>
    </row>
    <row r="62" spans="1:25" ht="30" customHeight="1" outlineLevel="1" x14ac:dyDescent="0.2">
      <c r="A62" s="176"/>
      <c r="B62" s="37" t="s">
        <v>27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9">
        <f t="shared" si="18"/>
        <v>0</v>
      </c>
      <c r="P62" s="39">
        <f t="shared" si="19"/>
        <v>0</v>
      </c>
      <c r="Q62" s="27"/>
      <c r="R62" s="22"/>
      <c r="S62" s="22"/>
      <c r="T62" s="22"/>
      <c r="U62" s="22"/>
      <c r="V62" s="22"/>
      <c r="W62" s="22"/>
      <c r="X62" s="22"/>
      <c r="Y62" s="22"/>
    </row>
    <row r="63" spans="1:25" ht="30" customHeight="1" outlineLevel="1" x14ac:dyDescent="0.2">
      <c r="A63" s="176"/>
      <c r="B63" s="40" t="s">
        <v>48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9">
        <f t="shared" si="18"/>
        <v>0</v>
      </c>
      <c r="P63" s="39">
        <f t="shared" si="19"/>
        <v>0</v>
      </c>
      <c r="Q63" s="27"/>
      <c r="R63" s="22"/>
      <c r="S63" s="22"/>
      <c r="T63" s="22"/>
      <c r="U63" s="22"/>
      <c r="V63" s="22"/>
      <c r="W63" s="22"/>
      <c r="X63" s="22"/>
      <c r="Y63" s="22"/>
    </row>
    <row r="64" spans="1:25" ht="30" customHeight="1" outlineLevel="1" x14ac:dyDescent="0.2">
      <c r="A64" s="177"/>
      <c r="B64" s="37" t="s">
        <v>45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9">
        <f t="shared" si="18"/>
        <v>0</v>
      </c>
      <c r="P64" s="39">
        <f t="shared" si="19"/>
        <v>0</v>
      </c>
      <c r="Q64" s="27"/>
      <c r="R64" s="22"/>
      <c r="S64" s="22"/>
      <c r="T64" s="22"/>
      <c r="U64" s="22"/>
      <c r="V64" s="22"/>
      <c r="W64" s="22"/>
      <c r="X64" s="22"/>
      <c r="Y64" s="22"/>
    </row>
    <row r="65" spans="1:25" ht="30" hidden="1" customHeight="1" x14ac:dyDescent="0.2">
      <c r="A65" s="28"/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45"/>
      <c r="P65" s="45"/>
      <c r="Q65" s="27"/>
      <c r="R65" s="22"/>
      <c r="S65" s="22"/>
      <c r="T65" s="22"/>
      <c r="U65" s="22"/>
      <c r="V65" s="22"/>
      <c r="W65" s="22"/>
      <c r="X65" s="22"/>
      <c r="Y65" s="22"/>
    </row>
    <row r="66" spans="1:25" ht="30" customHeight="1" x14ac:dyDescent="0.2">
      <c r="A66" s="28"/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6"/>
      <c r="P66" s="26"/>
      <c r="Q66" s="27"/>
      <c r="R66" s="22"/>
      <c r="S66" s="22"/>
      <c r="T66" s="22"/>
      <c r="U66" s="22"/>
      <c r="V66" s="22"/>
      <c r="W66" s="22"/>
      <c r="X66" s="22"/>
      <c r="Y66" s="22"/>
    </row>
    <row r="67" spans="1:25" ht="30" hidden="1" customHeight="1" x14ac:dyDescent="0.2">
      <c r="A67" s="28"/>
      <c r="B67" s="2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45"/>
      <c r="P67" s="45"/>
      <c r="Q67" s="27"/>
      <c r="R67" s="22"/>
      <c r="S67" s="22"/>
      <c r="T67" s="22"/>
      <c r="U67" s="22"/>
      <c r="V67" s="22"/>
      <c r="W67" s="22"/>
      <c r="X67" s="22"/>
      <c r="Y67" s="22"/>
    </row>
    <row r="68" spans="1:25" ht="30" customHeight="1" x14ac:dyDescent="0.2">
      <c r="A68" s="175" t="s">
        <v>49</v>
      </c>
      <c r="B68" s="35" t="s">
        <v>9</v>
      </c>
      <c r="C68" s="30">
        <f t="shared" ref="C68:N68" si="20">SUM(C69:C75)</f>
        <v>0</v>
      </c>
      <c r="D68" s="30">
        <f t="shared" si="20"/>
        <v>0</v>
      </c>
      <c r="E68" s="30">
        <f t="shared" si="20"/>
        <v>0</v>
      </c>
      <c r="F68" s="30">
        <f t="shared" si="20"/>
        <v>0</v>
      </c>
      <c r="G68" s="30">
        <f t="shared" si="20"/>
        <v>0</v>
      </c>
      <c r="H68" s="30">
        <f t="shared" si="20"/>
        <v>0</v>
      </c>
      <c r="I68" s="30">
        <f t="shared" si="20"/>
        <v>0</v>
      </c>
      <c r="J68" s="30">
        <f t="shared" si="20"/>
        <v>0</v>
      </c>
      <c r="K68" s="30">
        <f t="shared" si="20"/>
        <v>0</v>
      </c>
      <c r="L68" s="30">
        <f t="shared" si="20"/>
        <v>0</v>
      </c>
      <c r="M68" s="30">
        <f t="shared" si="20"/>
        <v>0</v>
      </c>
      <c r="N68" s="30">
        <f t="shared" si="20"/>
        <v>0</v>
      </c>
      <c r="O68" s="31">
        <f t="shared" ref="O68:O75" si="21">SUM(C68:N68)</f>
        <v>0</v>
      </c>
      <c r="P68" s="31">
        <f t="shared" ref="P68:P75" si="22">IFERROR(AVERAGE(C68:N68),0)</f>
        <v>0</v>
      </c>
      <c r="Q68" s="36"/>
      <c r="R68" s="22"/>
      <c r="S68" s="22"/>
      <c r="T68" s="22"/>
      <c r="U68" s="22"/>
      <c r="V68" s="22"/>
      <c r="W68" s="22"/>
      <c r="X68" s="22"/>
      <c r="Y68" s="22"/>
    </row>
    <row r="69" spans="1:25" ht="30" customHeight="1" outlineLevel="1" x14ac:dyDescent="0.2">
      <c r="A69" s="176"/>
      <c r="B69" s="37" t="s">
        <v>50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26">
        <f t="shared" si="21"/>
        <v>0</v>
      </c>
      <c r="P69" s="26">
        <f t="shared" si="22"/>
        <v>0</v>
      </c>
      <c r="Q69" s="27"/>
      <c r="R69" s="22"/>
      <c r="S69" s="22"/>
      <c r="T69" s="22"/>
      <c r="U69" s="22"/>
      <c r="V69" s="22"/>
      <c r="W69" s="22"/>
      <c r="X69" s="22"/>
      <c r="Y69" s="22"/>
    </row>
    <row r="70" spans="1:25" ht="30" customHeight="1" outlineLevel="1" x14ac:dyDescent="0.2">
      <c r="A70" s="176"/>
      <c r="B70" s="37" t="s">
        <v>51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9">
        <f t="shared" si="21"/>
        <v>0</v>
      </c>
      <c r="P70" s="49">
        <f t="shared" si="22"/>
        <v>0</v>
      </c>
      <c r="Q70" s="27"/>
      <c r="R70" s="22"/>
      <c r="S70" s="22"/>
      <c r="T70" s="22"/>
      <c r="U70" s="22"/>
      <c r="V70" s="22"/>
      <c r="W70" s="22"/>
      <c r="X70" s="22"/>
      <c r="Y70" s="22"/>
    </row>
    <row r="71" spans="1:25" ht="30" customHeight="1" outlineLevel="1" x14ac:dyDescent="0.2">
      <c r="A71" s="176"/>
      <c r="B71" s="40" t="s">
        <v>52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9">
        <f t="shared" si="21"/>
        <v>0</v>
      </c>
      <c r="P71" s="49">
        <f t="shared" si="22"/>
        <v>0</v>
      </c>
      <c r="Q71" s="27"/>
      <c r="R71" s="22"/>
      <c r="S71" s="22"/>
      <c r="T71" s="22"/>
      <c r="U71" s="22"/>
      <c r="V71" s="22"/>
      <c r="W71" s="22"/>
      <c r="X71" s="22"/>
      <c r="Y71" s="22"/>
    </row>
    <row r="72" spans="1:25" ht="30" customHeight="1" outlineLevel="1" x14ac:dyDescent="0.2">
      <c r="A72" s="176"/>
      <c r="B72" s="40" t="s">
        <v>53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9">
        <f t="shared" si="21"/>
        <v>0</v>
      </c>
      <c r="P72" s="49">
        <f t="shared" si="22"/>
        <v>0</v>
      </c>
      <c r="Q72" s="27"/>
      <c r="R72" s="22"/>
      <c r="S72" s="22"/>
      <c r="T72" s="22"/>
      <c r="U72" s="22"/>
      <c r="V72" s="22"/>
      <c r="W72" s="22"/>
      <c r="X72" s="22"/>
      <c r="Y72" s="22"/>
    </row>
    <row r="73" spans="1:25" ht="30" customHeight="1" outlineLevel="1" x14ac:dyDescent="0.2">
      <c r="A73" s="176"/>
      <c r="B73" s="40" t="s">
        <v>54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9">
        <f t="shared" si="21"/>
        <v>0</v>
      </c>
      <c r="P73" s="49">
        <f t="shared" si="22"/>
        <v>0</v>
      </c>
      <c r="Q73" s="27"/>
      <c r="R73" s="22"/>
      <c r="S73" s="22"/>
      <c r="T73" s="22"/>
      <c r="U73" s="22"/>
      <c r="V73" s="22"/>
      <c r="W73" s="22"/>
      <c r="X73" s="22"/>
      <c r="Y73" s="22"/>
    </row>
    <row r="74" spans="1:25" ht="30" customHeight="1" outlineLevel="1" x14ac:dyDescent="0.2">
      <c r="A74" s="176"/>
      <c r="B74" s="37" t="s">
        <v>55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9">
        <f t="shared" si="21"/>
        <v>0</v>
      </c>
      <c r="P74" s="49">
        <f t="shared" si="22"/>
        <v>0</v>
      </c>
      <c r="Q74" s="27"/>
      <c r="R74" s="22"/>
      <c r="S74" s="22"/>
      <c r="T74" s="22"/>
      <c r="U74" s="22"/>
      <c r="V74" s="22"/>
      <c r="W74" s="22"/>
      <c r="X74" s="22"/>
      <c r="Y74" s="22"/>
    </row>
    <row r="75" spans="1:25" ht="30" customHeight="1" outlineLevel="1" x14ac:dyDescent="0.2">
      <c r="A75" s="177"/>
      <c r="B75" s="40" t="s">
        <v>45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9">
        <f t="shared" si="21"/>
        <v>0</v>
      </c>
      <c r="P75" s="49">
        <f t="shared" si="22"/>
        <v>0</v>
      </c>
      <c r="Q75" s="27"/>
      <c r="R75" s="22"/>
      <c r="S75" s="22"/>
      <c r="T75" s="22"/>
      <c r="U75" s="22"/>
      <c r="V75" s="22"/>
      <c r="W75" s="22"/>
      <c r="X75" s="22"/>
      <c r="Y75" s="22"/>
    </row>
    <row r="76" spans="1:25" ht="30" customHeight="1" x14ac:dyDescent="0.2">
      <c r="A76" s="28"/>
      <c r="B76" s="2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6"/>
      <c r="P76" s="26"/>
      <c r="Q76" s="27"/>
      <c r="R76" s="22"/>
      <c r="S76" s="22"/>
      <c r="T76" s="22"/>
      <c r="U76" s="22"/>
      <c r="V76" s="22"/>
      <c r="W76" s="22"/>
      <c r="X76" s="22"/>
      <c r="Y76" s="22"/>
    </row>
    <row r="77" spans="1:25" ht="30" hidden="1" customHeight="1" x14ac:dyDescent="0.2">
      <c r="A77" s="28"/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45"/>
      <c r="P77" s="45"/>
      <c r="Q77" s="27"/>
      <c r="R77" s="22"/>
      <c r="S77" s="22"/>
      <c r="T77" s="22"/>
      <c r="U77" s="22"/>
      <c r="V77" s="22"/>
      <c r="W77" s="22"/>
      <c r="X77" s="22"/>
      <c r="Y77" s="22"/>
    </row>
    <row r="78" spans="1:25" ht="30" customHeight="1" x14ac:dyDescent="0.2">
      <c r="A78" s="175" t="s">
        <v>56</v>
      </c>
      <c r="B78" s="35" t="s">
        <v>9</v>
      </c>
      <c r="C78" s="30">
        <f t="shared" ref="C78:N78" si="23">SUM(C79:C84)</f>
        <v>0</v>
      </c>
      <c r="D78" s="30">
        <f t="shared" si="23"/>
        <v>0</v>
      </c>
      <c r="E78" s="30">
        <f t="shared" si="23"/>
        <v>0</v>
      </c>
      <c r="F78" s="30">
        <f t="shared" si="23"/>
        <v>0</v>
      </c>
      <c r="G78" s="30">
        <f t="shared" si="23"/>
        <v>0</v>
      </c>
      <c r="H78" s="30">
        <f t="shared" si="23"/>
        <v>0</v>
      </c>
      <c r="I78" s="30">
        <f t="shared" si="23"/>
        <v>0</v>
      </c>
      <c r="J78" s="30">
        <f t="shared" si="23"/>
        <v>0</v>
      </c>
      <c r="K78" s="30">
        <f t="shared" si="23"/>
        <v>0</v>
      </c>
      <c r="L78" s="30">
        <f t="shared" si="23"/>
        <v>0</v>
      </c>
      <c r="M78" s="30">
        <f t="shared" si="23"/>
        <v>0</v>
      </c>
      <c r="N78" s="30">
        <f t="shared" si="23"/>
        <v>0</v>
      </c>
      <c r="O78" s="31">
        <f t="shared" ref="O78:O84" si="24">SUM(C78:N78)</f>
        <v>0</v>
      </c>
      <c r="P78" s="31">
        <f t="shared" ref="P78:P84" si="25">IFERROR(AVERAGE(C78:N78),0)</f>
        <v>0</v>
      </c>
      <c r="Q78" s="36"/>
      <c r="R78" s="22"/>
      <c r="S78" s="22"/>
      <c r="T78" s="22"/>
      <c r="U78" s="22"/>
      <c r="V78" s="22"/>
      <c r="W78" s="22"/>
      <c r="X78" s="22"/>
      <c r="Y78" s="22"/>
    </row>
    <row r="79" spans="1:25" ht="30" customHeight="1" outlineLevel="1" x14ac:dyDescent="0.2">
      <c r="A79" s="176"/>
      <c r="B79" s="37" t="s">
        <v>57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9">
        <f t="shared" si="24"/>
        <v>0</v>
      </c>
      <c r="P79" s="49">
        <f t="shared" si="25"/>
        <v>0</v>
      </c>
      <c r="Q79" s="27"/>
      <c r="R79" s="22"/>
      <c r="S79" s="22"/>
      <c r="T79" s="22"/>
      <c r="U79" s="22"/>
      <c r="V79" s="22"/>
      <c r="W79" s="22"/>
      <c r="X79" s="22"/>
      <c r="Y79" s="22"/>
    </row>
    <row r="80" spans="1:25" ht="30" customHeight="1" outlineLevel="1" x14ac:dyDescent="0.2">
      <c r="A80" s="176"/>
      <c r="B80" s="37" t="s">
        <v>58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9">
        <f t="shared" si="24"/>
        <v>0</v>
      </c>
      <c r="P80" s="49">
        <f t="shared" si="25"/>
        <v>0</v>
      </c>
      <c r="Q80" s="27"/>
      <c r="R80" s="22"/>
      <c r="S80" s="22"/>
      <c r="T80" s="22"/>
      <c r="U80" s="22"/>
      <c r="V80" s="22"/>
      <c r="W80" s="22"/>
      <c r="X80" s="22"/>
      <c r="Y80" s="22"/>
    </row>
    <row r="81" spans="1:25" ht="30" customHeight="1" outlineLevel="1" x14ac:dyDescent="0.2">
      <c r="A81" s="176"/>
      <c r="B81" s="37" t="s">
        <v>46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9">
        <f t="shared" si="24"/>
        <v>0</v>
      </c>
      <c r="P81" s="49">
        <f t="shared" si="25"/>
        <v>0</v>
      </c>
      <c r="Q81" s="27"/>
      <c r="R81" s="22"/>
      <c r="S81" s="22"/>
      <c r="T81" s="22"/>
      <c r="U81" s="22"/>
      <c r="V81" s="22"/>
      <c r="W81" s="22"/>
      <c r="X81" s="22"/>
      <c r="Y81" s="22"/>
    </row>
    <row r="82" spans="1:25" ht="30" customHeight="1" outlineLevel="1" x14ac:dyDescent="0.2">
      <c r="A82" s="176"/>
      <c r="B82" s="37" t="s">
        <v>49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9">
        <f t="shared" si="24"/>
        <v>0</v>
      </c>
      <c r="P82" s="49">
        <f t="shared" si="25"/>
        <v>0</v>
      </c>
      <c r="Q82" s="27"/>
      <c r="R82" s="22"/>
      <c r="S82" s="22"/>
      <c r="T82" s="22"/>
      <c r="U82" s="22"/>
      <c r="V82" s="22"/>
      <c r="W82" s="22"/>
      <c r="X82" s="22"/>
      <c r="Y82" s="22"/>
    </row>
    <row r="83" spans="1:25" ht="30" customHeight="1" outlineLevel="1" x14ac:dyDescent="0.2">
      <c r="A83" s="176"/>
      <c r="B83" s="37" t="s">
        <v>29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9">
        <f t="shared" si="24"/>
        <v>0</v>
      </c>
      <c r="P83" s="49">
        <f t="shared" si="25"/>
        <v>0</v>
      </c>
      <c r="Q83" s="27"/>
      <c r="R83" s="22"/>
      <c r="S83" s="22"/>
      <c r="T83" s="22"/>
      <c r="U83" s="22"/>
      <c r="V83" s="22"/>
      <c r="W83" s="22"/>
      <c r="X83" s="22"/>
      <c r="Y83" s="22"/>
    </row>
    <row r="84" spans="1:25" ht="30" customHeight="1" outlineLevel="1" x14ac:dyDescent="0.2">
      <c r="A84" s="177"/>
      <c r="B84" s="37" t="s">
        <v>45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9">
        <f t="shared" si="24"/>
        <v>0</v>
      </c>
      <c r="P84" s="49">
        <f t="shared" si="25"/>
        <v>0</v>
      </c>
      <c r="Q84" s="27"/>
      <c r="R84" s="22"/>
      <c r="S84" s="22"/>
      <c r="T84" s="22"/>
      <c r="U84" s="22"/>
      <c r="V84" s="22"/>
      <c r="W84" s="22"/>
      <c r="X84" s="22"/>
      <c r="Y84" s="22"/>
    </row>
    <row r="85" spans="1:25" ht="30" customHeight="1" x14ac:dyDescent="0.2">
      <c r="A85" s="28"/>
      <c r="B85" s="2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6"/>
      <c r="P85" s="26"/>
      <c r="Q85" s="27"/>
      <c r="R85" s="22"/>
      <c r="S85" s="22"/>
      <c r="T85" s="22"/>
      <c r="U85" s="22"/>
      <c r="V85" s="22"/>
      <c r="W85" s="22"/>
      <c r="X85" s="22"/>
      <c r="Y85" s="22"/>
    </row>
    <row r="86" spans="1:25" ht="30" hidden="1" customHeight="1" x14ac:dyDescent="0.2">
      <c r="A86" s="28"/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45"/>
      <c r="P86" s="45"/>
      <c r="Q86" s="27"/>
      <c r="R86" s="22"/>
      <c r="S86" s="22"/>
      <c r="T86" s="22"/>
      <c r="U86" s="22"/>
      <c r="V86" s="22"/>
      <c r="W86" s="22"/>
      <c r="X86" s="22"/>
      <c r="Y86" s="22"/>
    </row>
    <row r="87" spans="1:25" ht="30" customHeight="1" x14ac:dyDescent="0.2">
      <c r="A87" s="175" t="s">
        <v>45</v>
      </c>
      <c r="B87" s="29" t="s">
        <v>9</v>
      </c>
      <c r="C87" s="47">
        <f t="shared" ref="C87:N87" si="26">SUM(C88:C89)</f>
        <v>0</v>
      </c>
      <c r="D87" s="47">
        <f t="shared" si="26"/>
        <v>0</v>
      </c>
      <c r="E87" s="47">
        <f t="shared" si="26"/>
        <v>0</v>
      </c>
      <c r="F87" s="47">
        <f t="shared" si="26"/>
        <v>0</v>
      </c>
      <c r="G87" s="47">
        <f t="shared" si="26"/>
        <v>0</v>
      </c>
      <c r="H87" s="47">
        <f t="shared" si="26"/>
        <v>0</v>
      </c>
      <c r="I87" s="47">
        <f t="shared" si="26"/>
        <v>0</v>
      </c>
      <c r="J87" s="47">
        <f t="shared" si="26"/>
        <v>0</v>
      </c>
      <c r="K87" s="47">
        <f t="shared" si="26"/>
        <v>0</v>
      </c>
      <c r="L87" s="47">
        <f t="shared" si="26"/>
        <v>0</v>
      </c>
      <c r="M87" s="47">
        <f t="shared" si="26"/>
        <v>0</v>
      </c>
      <c r="N87" s="47">
        <f t="shared" si="26"/>
        <v>0</v>
      </c>
      <c r="O87" s="48">
        <f t="shared" ref="O87:O89" si="27">SUM(C87:N87)</f>
        <v>0</v>
      </c>
      <c r="P87" s="48">
        <f t="shared" ref="P87:P89" si="28">IFERROR(AVERAGE(C87:N87),0)</f>
        <v>0</v>
      </c>
      <c r="Q87" s="36"/>
      <c r="R87" s="22"/>
      <c r="S87" s="22"/>
      <c r="T87" s="22"/>
      <c r="U87" s="22"/>
      <c r="V87" s="22"/>
      <c r="W87" s="22"/>
      <c r="X87" s="22"/>
      <c r="Y87" s="22"/>
    </row>
    <row r="88" spans="1:25" ht="30" customHeight="1" outlineLevel="1" x14ac:dyDescent="0.2">
      <c r="A88" s="176"/>
      <c r="B88" s="50" t="s">
        <v>59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39">
        <f t="shared" si="27"/>
        <v>0</v>
      </c>
      <c r="P88" s="39">
        <f t="shared" si="28"/>
        <v>0</v>
      </c>
      <c r="Q88" s="27"/>
      <c r="R88" s="22"/>
      <c r="S88" s="22"/>
      <c r="T88" s="22"/>
      <c r="U88" s="22"/>
      <c r="V88" s="22"/>
      <c r="W88" s="22"/>
      <c r="X88" s="22"/>
      <c r="Y88" s="22"/>
    </row>
    <row r="89" spans="1:25" ht="30" customHeight="1" outlineLevel="1" x14ac:dyDescent="0.2">
      <c r="A89" s="177"/>
      <c r="B89" s="50" t="s">
        <v>60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39">
        <f t="shared" si="27"/>
        <v>0</v>
      </c>
      <c r="P89" s="39">
        <f t="shared" si="28"/>
        <v>0</v>
      </c>
      <c r="Q89" s="27"/>
      <c r="R89" s="22"/>
      <c r="S89" s="22"/>
      <c r="T89" s="22"/>
      <c r="U89" s="22"/>
      <c r="V89" s="22"/>
      <c r="W89" s="22"/>
      <c r="X89" s="22"/>
      <c r="Y89" s="22"/>
    </row>
  </sheetData>
  <mergeCells count="13">
    <mergeCell ref="A87:A89"/>
    <mergeCell ref="A1:D1"/>
    <mergeCell ref="O1:P1"/>
    <mergeCell ref="A2:B2"/>
    <mergeCell ref="A5:A8"/>
    <mergeCell ref="A10:A19"/>
    <mergeCell ref="A21:A29"/>
    <mergeCell ref="A31:A37"/>
    <mergeCell ref="A40:A44"/>
    <mergeCell ref="A48:A54"/>
    <mergeCell ref="A59:A64"/>
    <mergeCell ref="A68:A75"/>
    <mergeCell ref="A78:A84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Z17"/>
  <sheetViews>
    <sheetView showGridLines="0" workbookViewId="0">
      <pane ySplit="2" topLeftCell="A17" activePane="bottomLeft" state="frozen"/>
      <selection pane="bottomLeft" activeCell="B8" sqref="B8"/>
    </sheetView>
  </sheetViews>
  <sheetFormatPr defaultColWidth="12.5703125" defaultRowHeight="15" customHeight="1" outlineLevelRow="1" outlineLevelCol="1" x14ac:dyDescent="0.2"/>
  <cols>
    <col min="1" max="1" width="25.140625" customWidth="1"/>
    <col min="2" max="2" width="33.28515625" customWidth="1"/>
    <col min="3" max="3" width="25.140625" customWidth="1"/>
    <col min="4" max="15" width="25.140625" customWidth="1" outlineLevel="1"/>
    <col min="16" max="26" width="25.140625" customWidth="1"/>
  </cols>
  <sheetData>
    <row r="1" spans="1:26" ht="123" customHeight="1" x14ac:dyDescent="0.2">
      <c r="A1" s="183"/>
      <c r="B1" s="179"/>
      <c r="C1" s="179"/>
      <c r="D1" s="179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  <c r="R1" s="53"/>
      <c r="S1" s="17"/>
      <c r="T1" s="17"/>
      <c r="U1" s="17"/>
      <c r="V1" s="17"/>
      <c r="W1" s="17"/>
      <c r="X1" s="17"/>
      <c r="Y1" s="17"/>
      <c r="Z1" s="17"/>
    </row>
    <row r="2" spans="1:26" ht="30" customHeight="1" x14ac:dyDescent="0.3">
      <c r="A2" s="54"/>
      <c r="B2" s="55"/>
      <c r="C2" s="56">
        <v>36526</v>
      </c>
      <c r="D2" s="57">
        <v>36557</v>
      </c>
      <c r="E2" s="57">
        <v>36586</v>
      </c>
      <c r="F2" s="57">
        <v>36617</v>
      </c>
      <c r="G2" s="57">
        <v>36647</v>
      </c>
      <c r="H2" s="57">
        <v>36678</v>
      </c>
      <c r="I2" s="57">
        <v>36708</v>
      </c>
      <c r="J2" s="57">
        <v>36739</v>
      </c>
      <c r="K2" s="57">
        <v>36770</v>
      </c>
      <c r="L2" s="57">
        <v>36800</v>
      </c>
      <c r="M2" s="57">
        <v>36831</v>
      </c>
      <c r="N2" s="57">
        <v>36861</v>
      </c>
      <c r="O2" s="58" t="s">
        <v>5</v>
      </c>
      <c r="P2" s="59" t="s">
        <v>6</v>
      </c>
      <c r="Q2" s="22"/>
      <c r="R2" s="21"/>
      <c r="S2" s="22"/>
      <c r="T2" s="22"/>
      <c r="U2" s="22"/>
      <c r="V2" s="22"/>
      <c r="W2" s="22"/>
      <c r="X2" s="22"/>
      <c r="Y2" s="22"/>
      <c r="Z2" s="22"/>
    </row>
    <row r="3" spans="1:26" ht="30" customHeight="1" x14ac:dyDescent="0.2">
      <c r="A3" s="184" t="s">
        <v>61</v>
      </c>
      <c r="B3" s="29" t="s">
        <v>9</v>
      </c>
      <c r="C3" s="47">
        <f t="shared" ref="C3:N3" si="0">SUM(C4:C10)</f>
        <v>0</v>
      </c>
      <c r="D3" s="47">
        <f t="shared" si="0"/>
        <v>0</v>
      </c>
      <c r="E3" s="47">
        <f t="shared" si="0"/>
        <v>0</v>
      </c>
      <c r="F3" s="47">
        <f t="shared" si="0"/>
        <v>0</v>
      </c>
      <c r="G3" s="47">
        <f t="shared" si="0"/>
        <v>0</v>
      </c>
      <c r="H3" s="47">
        <f t="shared" si="0"/>
        <v>0</v>
      </c>
      <c r="I3" s="47">
        <f t="shared" si="0"/>
        <v>0</v>
      </c>
      <c r="J3" s="47">
        <f t="shared" si="0"/>
        <v>0</v>
      </c>
      <c r="K3" s="47">
        <f t="shared" si="0"/>
        <v>0</v>
      </c>
      <c r="L3" s="47">
        <f t="shared" si="0"/>
        <v>0</v>
      </c>
      <c r="M3" s="47">
        <f t="shared" si="0"/>
        <v>0</v>
      </c>
      <c r="N3" s="47">
        <f t="shared" si="0"/>
        <v>0</v>
      </c>
      <c r="O3" s="60">
        <f t="shared" ref="O3:O8" si="1">SUM(C3:N3)</f>
        <v>0</v>
      </c>
      <c r="P3" s="60">
        <f t="shared" ref="P3:P8" si="2">IFERROR(AVERAGE(C3:N3),0)</f>
        <v>0</v>
      </c>
      <c r="R3" s="36"/>
      <c r="S3" s="22"/>
      <c r="T3" s="22"/>
      <c r="U3" s="22"/>
      <c r="V3" s="22"/>
      <c r="W3" s="22"/>
      <c r="X3" s="22"/>
      <c r="Y3" s="22"/>
      <c r="Z3" s="22"/>
    </row>
    <row r="4" spans="1:26" ht="30" customHeight="1" outlineLevel="1" x14ac:dyDescent="0.2">
      <c r="A4" s="176"/>
      <c r="B4" s="37" t="s">
        <v>62</v>
      </c>
      <c r="C4" s="34">
        <v>0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61">
        <f t="shared" si="1"/>
        <v>0</v>
      </c>
      <c r="P4" s="61">
        <f t="shared" si="2"/>
        <v>0</v>
      </c>
      <c r="R4" s="27"/>
      <c r="S4" s="22"/>
      <c r="T4" s="22"/>
      <c r="U4" s="22"/>
      <c r="V4" s="22"/>
      <c r="W4" s="22"/>
      <c r="X4" s="22"/>
      <c r="Y4" s="22"/>
      <c r="Z4" s="22"/>
    </row>
    <row r="5" spans="1:26" ht="30" customHeight="1" outlineLevel="1" x14ac:dyDescent="0.2">
      <c r="A5" s="176"/>
      <c r="B5" s="37" t="s">
        <v>63</v>
      </c>
      <c r="C5" s="34"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61">
        <f t="shared" si="1"/>
        <v>0</v>
      </c>
      <c r="P5" s="61">
        <f t="shared" si="2"/>
        <v>0</v>
      </c>
      <c r="R5" s="27"/>
      <c r="S5" s="22"/>
      <c r="T5" s="22"/>
      <c r="U5" s="22"/>
      <c r="V5" s="22"/>
      <c r="W5" s="22"/>
      <c r="X5" s="22"/>
      <c r="Y5" s="22"/>
      <c r="Z5" s="22"/>
    </row>
    <row r="6" spans="1:26" ht="30" customHeight="1" outlineLevel="1" x14ac:dyDescent="0.2">
      <c r="A6" s="176"/>
      <c r="B6" s="37" t="s">
        <v>64</v>
      </c>
      <c r="C6" s="34">
        <v>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61">
        <f t="shared" si="1"/>
        <v>0</v>
      </c>
      <c r="P6" s="61">
        <f t="shared" si="2"/>
        <v>0</v>
      </c>
      <c r="R6" s="27"/>
      <c r="S6" s="22"/>
      <c r="T6" s="22"/>
      <c r="U6" s="22"/>
      <c r="V6" s="22"/>
      <c r="W6" s="22"/>
      <c r="X6" s="22"/>
      <c r="Y6" s="22"/>
      <c r="Z6" s="22"/>
    </row>
    <row r="7" spans="1:26" ht="30" customHeight="1" outlineLevel="1" x14ac:dyDescent="0.2">
      <c r="A7" s="176"/>
      <c r="B7" s="194" t="s">
        <v>65</v>
      </c>
      <c r="C7" s="34">
        <v>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61">
        <f t="shared" si="1"/>
        <v>0</v>
      </c>
      <c r="P7" s="61">
        <f t="shared" si="2"/>
        <v>0</v>
      </c>
      <c r="R7" s="27"/>
      <c r="S7" s="22"/>
      <c r="T7" s="22"/>
      <c r="U7" s="22"/>
      <c r="V7" s="22"/>
      <c r="W7" s="22"/>
      <c r="X7" s="22"/>
      <c r="Y7" s="22"/>
      <c r="Z7" s="22"/>
    </row>
    <row r="8" spans="1:26" ht="30" customHeight="1" outlineLevel="1" x14ac:dyDescent="0.2">
      <c r="A8" s="176"/>
      <c r="B8" s="37" t="s">
        <v>66</v>
      </c>
      <c r="C8" s="34">
        <v>0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61">
        <f t="shared" si="1"/>
        <v>0</v>
      </c>
      <c r="P8" s="61">
        <f t="shared" si="2"/>
        <v>0</v>
      </c>
      <c r="R8" s="27"/>
      <c r="S8" s="22"/>
      <c r="T8" s="22"/>
      <c r="U8" s="22"/>
      <c r="V8" s="22"/>
      <c r="W8" s="22"/>
      <c r="X8" s="22"/>
      <c r="Y8" s="22"/>
      <c r="Z8" s="22"/>
    </row>
    <row r="9" spans="1:26" ht="30" customHeight="1" outlineLevel="1" x14ac:dyDescent="0.2">
      <c r="A9" s="176"/>
      <c r="B9" s="37" t="s">
        <v>67</v>
      </c>
      <c r="C9" s="34">
        <v>0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61"/>
      <c r="P9" s="61"/>
      <c r="R9" s="27"/>
      <c r="S9" s="22"/>
      <c r="T9" s="22"/>
      <c r="U9" s="22"/>
      <c r="V9" s="22"/>
      <c r="W9" s="22"/>
      <c r="X9" s="22"/>
      <c r="Y9" s="22"/>
      <c r="Z9" s="22"/>
    </row>
    <row r="10" spans="1:26" ht="30" customHeight="1" outlineLevel="1" x14ac:dyDescent="0.2">
      <c r="A10" s="177"/>
      <c r="B10" s="37" t="s">
        <v>45</v>
      </c>
      <c r="C10" s="34">
        <v>0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61"/>
      <c r="P10" s="61"/>
      <c r="R10" s="27"/>
      <c r="S10" s="22"/>
      <c r="T10" s="22"/>
      <c r="U10" s="22"/>
      <c r="V10" s="22"/>
      <c r="W10" s="22"/>
      <c r="X10" s="22"/>
      <c r="Y10" s="22"/>
      <c r="Z10" s="22"/>
    </row>
    <row r="11" spans="1:26" ht="30" customHeight="1" x14ac:dyDescent="0.2">
      <c r="A11" s="62"/>
      <c r="B11" s="24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64"/>
      <c r="R11" s="27"/>
      <c r="S11" s="22"/>
      <c r="T11" s="22"/>
      <c r="U11" s="22"/>
      <c r="V11" s="22"/>
      <c r="W11" s="22"/>
      <c r="X11" s="22"/>
      <c r="Y11" s="22"/>
      <c r="Z11" s="22"/>
    </row>
    <row r="12" spans="1:26" ht="30" hidden="1" customHeight="1" x14ac:dyDescent="0.2">
      <c r="A12" s="62"/>
      <c r="B12" s="24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5"/>
      <c r="P12" s="65"/>
      <c r="R12" s="27"/>
      <c r="S12" s="22"/>
      <c r="T12" s="22"/>
      <c r="U12" s="22"/>
      <c r="V12" s="22"/>
      <c r="W12" s="22"/>
      <c r="X12" s="22"/>
      <c r="Y12" s="22"/>
      <c r="Z12" s="22"/>
    </row>
    <row r="13" spans="1:26" ht="30" customHeight="1" x14ac:dyDescent="0.2">
      <c r="A13" s="184" t="s">
        <v>45</v>
      </c>
      <c r="B13" s="35" t="s">
        <v>9</v>
      </c>
      <c r="C13" s="31">
        <f t="shared" ref="C13:N13" si="3">SUM(C14:C17)</f>
        <v>0</v>
      </c>
      <c r="D13" s="31">
        <f t="shared" si="3"/>
        <v>0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66">
        <f t="shared" ref="O13:O17" si="4">SUM(C13:N13)</f>
        <v>0</v>
      </c>
      <c r="P13" s="66">
        <f t="shared" ref="P13:P17" si="5">IFERROR(AVERAGE(C13:N13),0)</f>
        <v>0</v>
      </c>
      <c r="R13" s="36"/>
      <c r="S13" s="22"/>
      <c r="T13" s="22"/>
      <c r="U13" s="22"/>
      <c r="V13" s="22"/>
      <c r="W13" s="22"/>
      <c r="X13" s="22"/>
      <c r="Y13" s="22"/>
      <c r="Z13" s="22"/>
    </row>
    <row r="14" spans="1:26" ht="30" customHeight="1" outlineLevel="1" x14ac:dyDescent="0.2">
      <c r="A14" s="176"/>
      <c r="B14" s="37" t="s">
        <v>68</v>
      </c>
      <c r="C14" s="67">
        <v>0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9">
        <f t="shared" si="4"/>
        <v>0</v>
      </c>
      <c r="P14" s="49">
        <f t="shared" si="5"/>
        <v>0</v>
      </c>
      <c r="R14" s="27"/>
      <c r="S14" s="22"/>
      <c r="T14" s="22"/>
      <c r="U14" s="22"/>
      <c r="V14" s="22"/>
      <c r="W14" s="22"/>
      <c r="X14" s="22"/>
      <c r="Y14" s="22"/>
      <c r="Z14" s="22"/>
    </row>
    <row r="15" spans="1:26" ht="30" customHeight="1" outlineLevel="1" x14ac:dyDescent="0.2">
      <c r="A15" s="176"/>
      <c r="B15" s="37" t="s">
        <v>69</v>
      </c>
      <c r="C15" s="67">
        <v>0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9">
        <f t="shared" si="4"/>
        <v>0</v>
      </c>
      <c r="P15" s="49">
        <f t="shared" si="5"/>
        <v>0</v>
      </c>
      <c r="R15" s="27"/>
      <c r="S15" s="22"/>
      <c r="T15" s="22"/>
      <c r="U15" s="22"/>
      <c r="V15" s="22"/>
      <c r="W15" s="22"/>
      <c r="X15" s="22"/>
      <c r="Y15" s="22"/>
      <c r="Z15" s="22"/>
    </row>
    <row r="16" spans="1:26" ht="30" customHeight="1" outlineLevel="1" x14ac:dyDescent="0.2">
      <c r="A16" s="176"/>
      <c r="B16" s="37" t="s">
        <v>70</v>
      </c>
      <c r="C16" s="67">
        <v>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9">
        <f t="shared" si="4"/>
        <v>0</v>
      </c>
      <c r="P16" s="49">
        <f t="shared" si="5"/>
        <v>0</v>
      </c>
      <c r="R16" s="27"/>
      <c r="S16" s="22"/>
      <c r="T16" s="22"/>
      <c r="U16" s="22"/>
      <c r="V16" s="22"/>
      <c r="W16" s="22"/>
      <c r="X16" s="22"/>
      <c r="Y16" s="22"/>
      <c r="Z16" s="22"/>
    </row>
    <row r="17" spans="1:26" ht="30" customHeight="1" outlineLevel="1" x14ac:dyDescent="0.2">
      <c r="A17" s="177"/>
      <c r="B17" s="37" t="s">
        <v>45</v>
      </c>
      <c r="C17" s="67">
        <v>0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9">
        <f t="shared" si="4"/>
        <v>0</v>
      </c>
      <c r="P17" s="49">
        <f t="shared" si="5"/>
        <v>0</v>
      </c>
      <c r="R17" s="27"/>
      <c r="S17" s="22"/>
      <c r="T17" s="22"/>
      <c r="U17" s="22"/>
      <c r="V17" s="22"/>
      <c r="W17" s="22"/>
      <c r="X17" s="22"/>
      <c r="Y17" s="22"/>
      <c r="Z17" s="22"/>
    </row>
  </sheetData>
  <mergeCells count="3">
    <mergeCell ref="A1:D1"/>
    <mergeCell ref="A3:A10"/>
    <mergeCell ref="A13:A17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C58"/>
  <sheetViews>
    <sheetView showGridLines="0" tabSelected="1" workbookViewId="0">
      <selection activeCell="C45" sqref="C45"/>
    </sheetView>
  </sheetViews>
  <sheetFormatPr defaultColWidth="12.5703125" defaultRowHeight="15" customHeight="1" x14ac:dyDescent="0.2"/>
  <cols>
    <col min="1" max="1" width="5.28515625" customWidth="1"/>
    <col min="2" max="2" width="20.5703125" hidden="1" customWidth="1"/>
    <col min="3" max="3" width="38" customWidth="1"/>
    <col min="4" max="17" width="20.5703125" customWidth="1"/>
    <col min="18" max="19" width="15.140625" customWidth="1"/>
    <col min="20" max="29" width="20.5703125" customWidth="1"/>
  </cols>
  <sheetData>
    <row r="1" spans="1:29" ht="123" customHeight="1" x14ac:dyDescent="0.2">
      <c r="A1" s="187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/>
      <c r="R1" s="68"/>
      <c r="S1" s="69"/>
      <c r="T1" s="69"/>
      <c r="U1" s="69"/>
      <c r="V1" s="69"/>
      <c r="W1" s="69"/>
      <c r="X1" s="69"/>
      <c r="Y1" s="69"/>
      <c r="Z1" s="69"/>
      <c r="AA1" s="70"/>
      <c r="AB1" s="70"/>
      <c r="AC1" s="70"/>
    </row>
    <row r="2" spans="1:29" ht="30" customHeight="1" x14ac:dyDescent="0.2">
      <c r="A2" s="71"/>
      <c r="B2" s="72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3"/>
      <c r="O2" s="73"/>
      <c r="P2" s="74"/>
      <c r="Q2" s="74"/>
      <c r="R2" s="73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</row>
    <row r="3" spans="1:29" ht="30" customHeight="1" x14ac:dyDescent="0.2">
      <c r="A3" s="76"/>
      <c r="B3" s="77"/>
      <c r="C3" s="190" t="s">
        <v>71</v>
      </c>
      <c r="D3" s="171"/>
      <c r="E3" s="171"/>
      <c r="F3" s="171"/>
      <c r="G3" s="171"/>
      <c r="H3" s="171"/>
      <c r="I3" s="78"/>
      <c r="J3" s="191" t="s">
        <v>72</v>
      </c>
      <c r="K3" s="171"/>
      <c r="L3" s="171"/>
      <c r="M3" s="171"/>
      <c r="N3" s="171"/>
      <c r="O3" s="78"/>
      <c r="P3" s="79"/>
      <c r="Q3" s="79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</row>
    <row r="4" spans="1:29" ht="30" customHeight="1" x14ac:dyDescent="0.2">
      <c r="A4" s="80"/>
      <c r="B4" s="81"/>
      <c r="C4" s="185" t="s">
        <v>73</v>
      </c>
      <c r="D4" s="171"/>
      <c r="E4" s="171"/>
      <c r="F4" s="171"/>
      <c r="G4" s="171"/>
      <c r="H4" s="171"/>
      <c r="I4" s="82"/>
      <c r="J4" s="192" t="s">
        <v>74</v>
      </c>
      <c r="K4" s="171"/>
      <c r="L4" s="171"/>
      <c r="M4" s="171"/>
      <c r="N4" s="171"/>
      <c r="O4" s="82"/>
      <c r="P4" s="83"/>
      <c r="Q4" s="83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</row>
    <row r="5" spans="1:29" ht="30" customHeight="1" x14ac:dyDescent="0.2">
      <c r="A5" s="80"/>
      <c r="B5" s="81"/>
      <c r="C5" s="185"/>
      <c r="D5" s="171"/>
      <c r="E5" s="171"/>
      <c r="F5" s="171"/>
      <c r="G5" s="171"/>
      <c r="H5" s="171"/>
      <c r="I5" s="82"/>
      <c r="J5" s="186" t="s">
        <v>75</v>
      </c>
      <c r="K5" s="171"/>
      <c r="L5" s="171"/>
      <c r="M5" s="171"/>
      <c r="N5" s="171"/>
      <c r="O5" s="82"/>
      <c r="P5" s="83"/>
      <c r="Q5" s="83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</row>
    <row r="6" spans="1:29" ht="30" customHeight="1" x14ac:dyDescent="0.2">
      <c r="A6" s="73"/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  <c r="Q6" s="74"/>
      <c r="R6" s="73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</row>
    <row r="7" spans="1:29" ht="30" customHeight="1" x14ac:dyDescent="0.2">
      <c r="A7" s="84"/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  <c r="Q7" s="87"/>
      <c r="R7" s="88"/>
      <c r="S7" s="89"/>
      <c r="T7" s="89"/>
      <c r="U7" s="89"/>
      <c r="V7" s="89"/>
      <c r="W7" s="89"/>
      <c r="X7" s="89"/>
      <c r="Y7" s="89"/>
      <c r="Z7" s="89"/>
      <c r="AA7" s="75"/>
      <c r="AB7" s="75"/>
      <c r="AC7" s="75"/>
    </row>
    <row r="8" spans="1:29" ht="30" customHeight="1" x14ac:dyDescent="0.2">
      <c r="A8" s="90"/>
      <c r="B8" s="72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2"/>
      <c r="Q8" s="92"/>
      <c r="R8" s="73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</row>
    <row r="9" spans="1:29" ht="30" customHeight="1" x14ac:dyDescent="0.2">
      <c r="A9" s="90"/>
      <c r="B9" s="72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2"/>
      <c r="Q9" s="92"/>
      <c r="R9" s="73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</row>
    <row r="10" spans="1:29" ht="30" customHeight="1" x14ac:dyDescent="0.2">
      <c r="A10" s="90"/>
      <c r="B10" s="72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Q10" s="92"/>
      <c r="R10" s="73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</row>
    <row r="11" spans="1:29" ht="30" customHeight="1" x14ac:dyDescent="0.2">
      <c r="A11" s="90"/>
      <c r="B11" s="72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2"/>
      <c r="Q11" s="92"/>
      <c r="R11" s="73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</row>
    <row r="12" spans="1:29" ht="30" customHeight="1" x14ac:dyDescent="0.2">
      <c r="A12" s="90"/>
      <c r="B12" s="72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2"/>
      <c r="Q12" s="92"/>
      <c r="R12" s="73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</row>
    <row r="13" spans="1:29" ht="30" customHeight="1" x14ac:dyDescent="0.2">
      <c r="A13" s="90"/>
      <c r="B13" s="72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2"/>
      <c r="Q13" s="92"/>
      <c r="R13" s="73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</row>
    <row r="14" spans="1:29" ht="30" customHeight="1" x14ac:dyDescent="0.2">
      <c r="A14" s="90"/>
      <c r="B14" s="72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2"/>
      <c r="Q14" s="93"/>
      <c r="R14" s="73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</row>
    <row r="15" spans="1:29" ht="30" customHeight="1" x14ac:dyDescent="0.2">
      <c r="A15" s="84"/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7"/>
      <c r="Q15" s="87"/>
      <c r="R15" s="94"/>
      <c r="S15" s="95"/>
      <c r="T15" s="95"/>
      <c r="U15" s="95"/>
      <c r="V15" s="95"/>
      <c r="W15" s="95"/>
      <c r="X15" s="95"/>
      <c r="Y15" s="95"/>
      <c r="Z15" s="95"/>
      <c r="AA15" s="75"/>
      <c r="AB15" s="75"/>
      <c r="AC15" s="75"/>
    </row>
    <row r="20" spans="1:29" ht="30" customHeight="1" x14ac:dyDescent="0.2">
      <c r="A20" s="96"/>
      <c r="B20" s="97"/>
      <c r="C20" s="98" t="s">
        <v>76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  <c r="Q20" s="100"/>
      <c r="R20" s="101"/>
      <c r="S20" s="102"/>
      <c r="T20" s="102"/>
      <c r="U20" s="102"/>
      <c r="V20" s="102"/>
      <c r="W20" s="102"/>
      <c r="X20" s="102"/>
      <c r="Y20" s="102"/>
      <c r="Z20" s="102"/>
      <c r="AA20" s="75"/>
      <c r="AB20" s="75"/>
      <c r="AC20" s="75"/>
    </row>
    <row r="21" spans="1:29" ht="30" customHeight="1" x14ac:dyDescent="0.2">
      <c r="A21" s="103"/>
      <c r="B21" s="104"/>
      <c r="C21" s="105"/>
      <c r="D21" s="106">
        <v>45292</v>
      </c>
      <c r="E21" s="106">
        <v>45323</v>
      </c>
      <c r="F21" s="106">
        <v>45352</v>
      </c>
      <c r="G21" s="106">
        <v>45383</v>
      </c>
      <c r="H21" s="106">
        <v>45413</v>
      </c>
      <c r="I21" s="106">
        <v>45444</v>
      </c>
      <c r="J21" s="106">
        <v>45474</v>
      </c>
      <c r="K21" s="106">
        <v>45505</v>
      </c>
      <c r="L21" s="106">
        <v>45536</v>
      </c>
      <c r="M21" s="106">
        <v>45566</v>
      </c>
      <c r="N21" s="106">
        <v>45597</v>
      </c>
      <c r="O21" s="106">
        <v>45627</v>
      </c>
      <c r="P21" s="107" t="s">
        <v>5</v>
      </c>
      <c r="Q21" s="107" t="s">
        <v>6</v>
      </c>
      <c r="R21" s="108"/>
      <c r="S21" s="102"/>
      <c r="T21" s="102"/>
      <c r="U21" s="102"/>
      <c r="V21" s="102"/>
      <c r="W21" s="102"/>
      <c r="X21" s="102"/>
      <c r="Y21" s="102"/>
      <c r="Z21" s="102"/>
      <c r="AA21" s="75"/>
      <c r="AB21" s="75"/>
      <c r="AC21" s="75"/>
    </row>
    <row r="22" spans="1:29" ht="30" customHeight="1" x14ac:dyDescent="0.2">
      <c r="A22" s="109"/>
      <c r="B22" s="110"/>
      <c r="C22" s="111" t="s">
        <v>77</v>
      </c>
      <c r="D22" s="38">
        <f>Renda!C3</f>
        <v>0</v>
      </c>
      <c r="E22" s="38">
        <f>Renda!D3</f>
        <v>0</v>
      </c>
      <c r="F22" s="38">
        <f>Renda!E3</f>
        <v>0</v>
      </c>
      <c r="G22" s="38">
        <f>Renda!F3</f>
        <v>0</v>
      </c>
      <c r="H22" s="38">
        <f>Renda!G3</f>
        <v>0</v>
      </c>
      <c r="I22" s="38">
        <f>Renda!H3</f>
        <v>0</v>
      </c>
      <c r="J22" s="38">
        <f>Renda!I3</f>
        <v>0</v>
      </c>
      <c r="K22" s="38">
        <f>Renda!J3</f>
        <v>0</v>
      </c>
      <c r="L22" s="38">
        <f>Renda!K3</f>
        <v>0</v>
      </c>
      <c r="M22" s="38">
        <f>Renda!L3</f>
        <v>0</v>
      </c>
      <c r="N22" s="38">
        <f>Renda!M3</f>
        <v>0</v>
      </c>
      <c r="O22" s="38">
        <f>Renda!N3</f>
        <v>0</v>
      </c>
      <c r="P22" s="38">
        <f>Renda!O3</f>
        <v>0</v>
      </c>
      <c r="Q22" s="38">
        <f>Renda!P3</f>
        <v>0</v>
      </c>
      <c r="R22" s="112"/>
      <c r="S22" s="102"/>
      <c r="T22" s="102"/>
      <c r="U22" s="102"/>
      <c r="V22" s="102"/>
      <c r="W22" s="102"/>
      <c r="X22" s="102"/>
      <c r="Y22" s="102"/>
      <c r="Z22" s="102"/>
      <c r="AA22" s="75"/>
      <c r="AB22" s="75"/>
      <c r="AC22" s="75"/>
    </row>
    <row r="23" spans="1:29" ht="30" customHeight="1" x14ac:dyDescent="0.2">
      <c r="A23" s="113"/>
      <c r="B23" s="114"/>
      <c r="C23" s="111" t="s">
        <v>78</v>
      </c>
      <c r="D23" s="115">
        <f>Despesas!C3</f>
        <v>0</v>
      </c>
      <c r="E23" s="115">
        <f>Despesas!D3</f>
        <v>0</v>
      </c>
      <c r="F23" s="115">
        <f>Despesas!E3</f>
        <v>0</v>
      </c>
      <c r="G23" s="115">
        <f>Despesas!F3</f>
        <v>0</v>
      </c>
      <c r="H23" s="115">
        <f>Despesas!G3</f>
        <v>0</v>
      </c>
      <c r="I23" s="115">
        <f>Despesas!H3</f>
        <v>0</v>
      </c>
      <c r="J23" s="115">
        <f>Despesas!I3</f>
        <v>0</v>
      </c>
      <c r="K23" s="115">
        <f>Despesas!J3</f>
        <v>0</v>
      </c>
      <c r="L23" s="115">
        <f>Despesas!K3</f>
        <v>0</v>
      </c>
      <c r="M23" s="115">
        <f>Despesas!L3</f>
        <v>0</v>
      </c>
      <c r="N23" s="115">
        <f>Despesas!M3</f>
        <v>0</v>
      </c>
      <c r="O23" s="115">
        <f>Despesas!N3</f>
        <v>0</v>
      </c>
      <c r="P23" s="116">
        <f t="shared" ref="P23:P24" si="0">SUM(D23:O23)</f>
        <v>0</v>
      </c>
      <c r="Q23" s="116">
        <f t="shared" ref="Q23:Q24" si="1">IFERROR(AVERAGEIF(D23:O23, "&gt;0", D23:O23), 0)</f>
        <v>0</v>
      </c>
      <c r="R23" s="117"/>
      <c r="S23" s="102"/>
      <c r="T23" s="102"/>
      <c r="U23" s="102"/>
      <c r="V23" s="102"/>
      <c r="W23" s="102"/>
      <c r="X23" s="102"/>
      <c r="Y23" s="102"/>
      <c r="Z23" s="102"/>
      <c r="AA23" s="75"/>
      <c r="AB23" s="75"/>
      <c r="AC23" s="75"/>
    </row>
    <row r="24" spans="1:29" ht="30" customHeight="1" x14ac:dyDescent="0.25">
      <c r="A24" s="118"/>
      <c r="B24" s="119"/>
      <c r="C24" s="111" t="s">
        <v>79</v>
      </c>
      <c r="D24" s="120">
        <f t="shared" ref="D24:O24" si="2">D30-D37</f>
        <v>0</v>
      </c>
      <c r="E24" s="120">
        <f t="shared" si="2"/>
        <v>0</v>
      </c>
      <c r="F24" s="120">
        <f t="shared" si="2"/>
        <v>0</v>
      </c>
      <c r="G24" s="120">
        <f t="shared" si="2"/>
        <v>0</v>
      </c>
      <c r="H24" s="120">
        <f t="shared" si="2"/>
        <v>0</v>
      </c>
      <c r="I24" s="120">
        <f t="shared" si="2"/>
        <v>0</v>
      </c>
      <c r="J24" s="120">
        <f t="shared" si="2"/>
        <v>0</v>
      </c>
      <c r="K24" s="120">
        <f t="shared" si="2"/>
        <v>0</v>
      </c>
      <c r="L24" s="120">
        <f t="shared" si="2"/>
        <v>0</v>
      </c>
      <c r="M24" s="120">
        <f t="shared" si="2"/>
        <v>0</v>
      </c>
      <c r="N24" s="120">
        <f t="shared" si="2"/>
        <v>0</v>
      </c>
      <c r="O24" s="120">
        <f t="shared" si="2"/>
        <v>0</v>
      </c>
      <c r="P24" s="121">
        <f t="shared" si="0"/>
        <v>0</v>
      </c>
      <c r="Q24" s="121">
        <f t="shared" si="1"/>
        <v>0</v>
      </c>
      <c r="R24" s="122"/>
      <c r="S24" s="102"/>
      <c r="T24" s="102"/>
      <c r="U24" s="102"/>
      <c r="V24" s="102"/>
      <c r="W24" s="102"/>
      <c r="X24" s="102"/>
      <c r="Y24" s="102"/>
      <c r="Z24" s="102"/>
      <c r="AA24" s="75"/>
      <c r="AB24" s="75"/>
      <c r="AC24" s="75"/>
    </row>
    <row r="25" spans="1:29" ht="30" customHeight="1" x14ac:dyDescent="0.2">
      <c r="A25" s="123"/>
      <c r="B25" s="124"/>
      <c r="C25" s="125" t="s">
        <v>80</v>
      </c>
      <c r="D25" s="126">
        <f>D24</f>
        <v>0</v>
      </c>
      <c r="E25" s="126">
        <f t="shared" ref="E25:O25" si="3">(D25+E22)-E23</f>
        <v>0</v>
      </c>
      <c r="F25" s="126">
        <f t="shared" si="3"/>
        <v>0</v>
      </c>
      <c r="G25" s="126">
        <f t="shared" si="3"/>
        <v>0</v>
      </c>
      <c r="H25" s="126">
        <f t="shared" si="3"/>
        <v>0</v>
      </c>
      <c r="I25" s="126">
        <f t="shared" si="3"/>
        <v>0</v>
      </c>
      <c r="J25" s="126">
        <f t="shared" si="3"/>
        <v>0</v>
      </c>
      <c r="K25" s="126">
        <f t="shared" si="3"/>
        <v>0</v>
      </c>
      <c r="L25" s="126">
        <f t="shared" si="3"/>
        <v>0</v>
      </c>
      <c r="M25" s="126">
        <f t="shared" si="3"/>
        <v>0</v>
      </c>
      <c r="N25" s="126">
        <f t="shared" si="3"/>
        <v>0</v>
      </c>
      <c r="O25" s="126">
        <f t="shared" si="3"/>
        <v>0</v>
      </c>
      <c r="P25" s="127"/>
      <c r="Q25" s="127">
        <v>6400</v>
      </c>
      <c r="R25" s="128"/>
      <c r="S25" s="129"/>
      <c r="T25" s="129"/>
      <c r="U25" s="129"/>
      <c r="V25" s="129"/>
      <c r="W25" s="129"/>
      <c r="X25" s="129"/>
      <c r="Y25" s="129"/>
      <c r="Z25" s="129"/>
      <c r="AA25" s="75"/>
      <c r="AB25" s="75"/>
      <c r="AC25" s="75"/>
    </row>
    <row r="26" spans="1:29" ht="30" customHeight="1" x14ac:dyDescent="0.2">
      <c r="A26" s="90"/>
      <c r="B26" s="72"/>
      <c r="C26" s="73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1"/>
      <c r="Q26" s="131"/>
      <c r="R26" s="130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</row>
    <row r="27" spans="1:29" ht="30" customHeight="1" x14ac:dyDescent="0.2">
      <c r="A27" s="90"/>
      <c r="B27" s="72"/>
      <c r="C27" s="73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3"/>
      <c r="Q27" s="133"/>
      <c r="R27" s="132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</row>
    <row r="28" spans="1:29" ht="30" customHeight="1" x14ac:dyDescent="0.2">
      <c r="A28" s="134"/>
      <c r="B28" s="135"/>
      <c r="C28" s="136" t="s">
        <v>77</v>
      </c>
      <c r="D28" s="136"/>
      <c r="E28" s="135"/>
      <c r="F28" s="135"/>
      <c r="G28" s="135"/>
      <c r="H28" s="135"/>
      <c r="I28" s="135"/>
      <c r="J28" s="137"/>
      <c r="K28" s="135"/>
      <c r="L28" s="135"/>
      <c r="M28" s="135"/>
      <c r="N28" s="135"/>
      <c r="O28" s="135"/>
      <c r="P28" s="138"/>
      <c r="Q28" s="138"/>
      <c r="R28" s="139"/>
      <c r="S28" s="95"/>
      <c r="T28" s="95"/>
      <c r="U28" s="95"/>
      <c r="V28" s="95"/>
      <c r="W28" s="95"/>
      <c r="X28" s="95"/>
      <c r="Y28" s="95"/>
      <c r="Z28" s="95"/>
      <c r="AA28" s="75"/>
      <c r="AB28" s="75"/>
      <c r="AC28" s="75"/>
    </row>
    <row r="29" spans="1:29" ht="30" customHeight="1" x14ac:dyDescent="0.2">
      <c r="A29" s="140"/>
      <c r="B29" s="141" t="s">
        <v>81</v>
      </c>
      <c r="C29" s="142" t="str">
        <f ca="1">IFERROR(__xludf.DUMMYFUNCTION("unique(Renda!A:A)"),"")</f>
        <v/>
      </c>
      <c r="D29" s="143">
        <v>45292</v>
      </c>
      <c r="E29" s="143">
        <v>45323</v>
      </c>
      <c r="F29" s="143">
        <v>45352</v>
      </c>
      <c r="G29" s="143">
        <v>45383</v>
      </c>
      <c r="H29" s="143">
        <v>45413</v>
      </c>
      <c r="I29" s="143">
        <v>45444</v>
      </c>
      <c r="J29" s="143">
        <v>45474</v>
      </c>
      <c r="K29" s="143">
        <v>45505</v>
      </c>
      <c r="L29" s="143">
        <v>45536</v>
      </c>
      <c r="M29" s="143">
        <v>45566</v>
      </c>
      <c r="N29" s="143">
        <v>45597</v>
      </c>
      <c r="O29" s="143">
        <v>45627</v>
      </c>
      <c r="P29" s="144" t="s">
        <v>5</v>
      </c>
      <c r="Q29" s="144" t="s">
        <v>6</v>
      </c>
      <c r="R29" s="108"/>
      <c r="S29" s="102"/>
      <c r="T29" s="102"/>
      <c r="U29" s="102"/>
      <c r="V29" s="102"/>
      <c r="W29" s="102"/>
      <c r="X29" s="102"/>
      <c r="Y29" s="102"/>
      <c r="Z29" s="102"/>
      <c r="AA29" s="75"/>
      <c r="AB29" s="75"/>
      <c r="AC29" s="75"/>
    </row>
    <row r="30" spans="1:29" ht="30" customHeight="1" x14ac:dyDescent="0.2">
      <c r="A30" s="109"/>
      <c r="B30" s="110">
        <v>3</v>
      </c>
      <c r="C30" s="145"/>
      <c r="D30" s="43">
        <f>Renda!C3+Renda!C13</f>
        <v>0</v>
      </c>
      <c r="E30" s="43">
        <f>Renda!D3+Renda!D13</f>
        <v>0</v>
      </c>
      <c r="F30" s="43">
        <f>Renda!E3+Renda!E13</f>
        <v>0</v>
      </c>
      <c r="G30" s="43">
        <f>Renda!F3+Renda!F13</f>
        <v>0</v>
      </c>
      <c r="H30" s="43">
        <f>Renda!G3+Renda!G13</f>
        <v>0</v>
      </c>
      <c r="I30" s="43">
        <f>Renda!H3+Renda!H13</f>
        <v>0</v>
      </c>
      <c r="J30" s="43">
        <f>Renda!I3+Renda!I13</f>
        <v>0</v>
      </c>
      <c r="K30" s="43">
        <f>Renda!J3+Renda!J13</f>
        <v>0</v>
      </c>
      <c r="L30" s="43">
        <f>Renda!K3+Renda!K13</f>
        <v>0</v>
      </c>
      <c r="M30" s="43">
        <f>Renda!L3+Renda!L13</f>
        <v>0</v>
      </c>
      <c r="N30" s="43">
        <f>Renda!M3+Renda!M13</f>
        <v>0</v>
      </c>
      <c r="O30" s="43">
        <f>Renda!N3+Renda!N13</f>
        <v>0</v>
      </c>
      <c r="P30" s="49">
        <f>Renda!O3+Renda!O13</f>
        <v>0</v>
      </c>
      <c r="Q30" s="49">
        <f>Renda!P3+Renda!P13</f>
        <v>0</v>
      </c>
      <c r="R30" s="112"/>
      <c r="S30" s="102"/>
      <c r="T30" s="102"/>
      <c r="U30" s="102"/>
      <c r="V30" s="102"/>
      <c r="W30" s="102"/>
      <c r="X30" s="102"/>
      <c r="Y30" s="102"/>
      <c r="Z30" s="102"/>
      <c r="AA30" s="75"/>
      <c r="AB30" s="75"/>
      <c r="AC30" s="75"/>
    </row>
    <row r="31" spans="1:29" ht="30" customHeight="1" x14ac:dyDescent="0.2">
      <c r="A31" s="123"/>
      <c r="B31" s="124">
        <v>11</v>
      </c>
      <c r="C31" s="145" t="str">
        <f ca="1">IFERROR(__xludf.DUMMYFUNCTION("""COMPUTED_VALUE"""),"Profissional")</f>
        <v>Profissional</v>
      </c>
      <c r="D31" s="146">
        <f>Renda!C3</f>
        <v>0</v>
      </c>
      <c r="E31" s="146">
        <f>Renda!D3</f>
        <v>0</v>
      </c>
      <c r="F31" s="146">
        <f>Renda!E3</f>
        <v>0</v>
      </c>
      <c r="G31" s="146">
        <f>Renda!F3</f>
        <v>0</v>
      </c>
      <c r="H31" s="146">
        <f>Renda!G3</f>
        <v>0</v>
      </c>
      <c r="I31" s="146">
        <f>Renda!H3</f>
        <v>0</v>
      </c>
      <c r="J31" s="146">
        <f>Renda!I3</f>
        <v>0</v>
      </c>
      <c r="K31" s="146">
        <f>Renda!J3</f>
        <v>0</v>
      </c>
      <c r="L31" s="146">
        <f>Renda!K3</f>
        <v>0</v>
      </c>
      <c r="M31" s="146">
        <f>Renda!L3</f>
        <v>0</v>
      </c>
      <c r="N31" s="146">
        <f>Renda!M3</f>
        <v>0</v>
      </c>
      <c r="O31" s="146">
        <f>Renda!N3</f>
        <v>0</v>
      </c>
      <c r="P31" s="127">
        <f>Renda!O3</f>
        <v>0</v>
      </c>
      <c r="Q31" s="127">
        <f>Renda!P3</f>
        <v>0</v>
      </c>
      <c r="R31" s="128"/>
      <c r="S31" s="129"/>
      <c r="T31" s="129"/>
      <c r="U31" s="129"/>
      <c r="V31" s="129"/>
      <c r="W31" s="129"/>
      <c r="X31" s="129"/>
      <c r="Y31" s="129"/>
      <c r="Z31" s="129"/>
      <c r="AA31" s="75"/>
      <c r="AB31" s="75"/>
      <c r="AC31" s="75"/>
    </row>
    <row r="32" spans="1:29" ht="30" customHeight="1" x14ac:dyDescent="0.2">
      <c r="A32" s="90"/>
      <c r="B32" s="72"/>
      <c r="C32" s="145" t="str">
        <f ca="1">IFERROR(__xludf.DUMMYFUNCTION("""COMPUTED_VALUE"""),"Outros")</f>
        <v>Outros</v>
      </c>
      <c r="D32" s="146">
        <f>Renda!C13</f>
        <v>0</v>
      </c>
      <c r="E32" s="146">
        <f>Renda!D13</f>
        <v>0</v>
      </c>
      <c r="F32" s="146">
        <f>Renda!E13</f>
        <v>0</v>
      </c>
      <c r="G32" s="146">
        <f>Renda!F13</f>
        <v>0</v>
      </c>
      <c r="H32" s="146">
        <f>Renda!G13</f>
        <v>0</v>
      </c>
      <c r="I32" s="146">
        <f>Renda!H13</f>
        <v>0</v>
      </c>
      <c r="J32" s="146">
        <f>Renda!I13</f>
        <v>0</v>
      </c>
      <c r="K32" s="146">
        <f>Renda!J13</f>
        <v>0</v>
      </c>
      <c r="L32" s="146">
        <f>Renda!K13</f>
        <v>0</v>
      </c>
      <c r="M32" s="146">
        <f>Renda!L13</f>
        <v>0</v>
      </c>
      <c r="N32" s="146">
        <f>Renda!M13</f>
        <v>0</v>
      </c>
      <c r="O32" s="146">
        <f>Renda!N13</f>
        <v>0</v>
      </c>
      <c r="P32" s="127">
        <f>Renda!O13</f>
        <v>0</v>
      </c>
      <c r="Q32" s="127">
        <f>Renda!P13</f>
        <v>0</v>
      </c>
      <c r="R32" s="130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</row>
    <row r="33" spans="1:29" ht="30" customHeight="1" x14ac:dyDescent="0.2">
      <c r="A33" s="90"/>
      <c r="B33" s="72"/>
      <c r="C33" s="147"/>
      <c r="D33" s="148" t="str">
        <f ca="1">IF(NOT(ISBLANK(B33)), INDIRECT("Income!D"&amp;B33&amp;":Q"&amp;B33),"")</f>
        <v/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31"/>
      <c r="Q33" s="131"/>
      <c r="R33" s="130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</row>
    <row r="34" spans="1:29" ht="30" customHeight="1" x14ac:dyDescent="0.3">
      <c r="A34" s="149"/>
      <c r="B34" s="150"/>
      <c r="C34" s="151" t="s">
        <v>78</v>
      </c>
      <c r="D34" s="151"/>
      <c r="E34" s="152"/>
      <c r="F34" s="152"/>
      <c r="G34" s="153"/>
      <c r="H34" s="153"/>
      <c r="I34" s="153"/>
      <c r="J34" s="153"/>
      <c r="K34" s="153"/>
      <c r="L34" s="153"/>
      <c r="M34" s="153"/>
      <c r="N34" s="153"/>
      <c r="O34" s="153"/>
      <c r="P34" s="154"/>
      <c r="Q34" s="154"/>
      <c r="R34" s="139"/>
      <c r="S34" s="95"/>
      <c r="T34" s="95"/>
      <c r="U34" s="95"/>
      <c r="V34" s="95"/>
      <c r="W34" s="95"/>
      <c r="X34" s="95"/>
      <c r="Y34" s="95"/>
      <c r="Z34" s="95"/>
      <c r="AA34" s="75"/>
      <c r="AB34" s="75"/>
      <c r="AC34" s="75"/>
    </row>
    <row r="35" spans="1:29" ht="30" customHeight="1" x14ac:dyDescent="0.2">
      <c r="A35" s="140"/>
      <c r="B35" s="141" t="s">
        <v>81</v>
      </c>
      <c r="C35" s="155" t="str">
        <f ca="1">IFERROR(__xludf.DUMMYFUNCTION("unique(Despesas!A:A)"),"")</f>
        <v/>
      </c>
      <c r="D35" s="143">
        <v>45292</v>
      </c>
      <c r="E35" s="143">
        <v>45323</v>
      </c>
      <c r="F35" s="143">
        <v>45352</v>
      </c>
      <c r="G35" s="143">
        <v>45383</v>
      </c>
      <c r="H35" s="143">
        <v>45413</v>
      </c>
      <c r="I35" s="143">
        <v>45444</v>
      </c>
      <c r="J35" s="143">
        <v>45474</v>
      </c>
      <c r="K35" s="143">
        <v>45505</v>
      </c>
      <c r="L35" s="143">
        <v>45536</v>
      </c>
      <c r="M35" s="143">
        <v>45566</v>
      </c>
      <c r="N35" s="143">
        <v>45597</v>
      </c>
      <c r="O35" s="143">
        <v>45627</v>
      </c>
      <c r="P35" s="156" t="s">
        <v>5</v>
      </c>
      <c r="Q35" s="156" t="s">
        <v>6</v>
      </c>
      <c r="R35" s="108"/>
      <c r="S35" s="102"/>
      <c r="T35" s="102"/>
      <c r="U35" s="102"/>
      <c r="V35" s="102"/>
      <c r="W35" s="102"/>
      <c r="X35" s="102"/>
      <c r="Y35" s="102"/>
      <c r="Z35" s="102"/>
      <c r="AA35" s="75"/>
      <c r="AB35" s="75"/>
      <c r="AC35" s="75"/>
    </row>
    <row r="36" spans="1:29" ht="30" customHeight="1" x14ac:dyDescent="0.2">
      <c r="A36" s="109"/>
      <c r="B36" s="110">
        <v>23</v>
      </c>
      <c r="C36" s="145"/>
      <c r="D36" s="67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9">
        <f>Despesas!O5</f>
        <v>0</v>
      </c>
      <c r="Q36" s="49">
        <f>Despesas!P5</f>
        <v>0</v>
      </c>
      <c r="R36" s="157"/>
      <c r="S36" s="102"/>
      <c r="T36" s="102"/>
      <c r="U36" s="102"/>
      <c r="V36" s="102"/>
      <c r="W36" s="102"/>
      <c r="X36" s="102"/>
      <c r="Y36" s="102"/>
      <c r="Z36" s="102"/>
      <c r="AA36" s="75"/>
      <c r="AB36" s="75"/>
      <c r="AC36" s="75"/>
    </row>
    <row r="37" spans="1:29" ht="30" customHeight="1" x14ac:dyDescent="0.2">
      <c r="A37" s="109"/>
      <c r="B37" s="110">
        <v>30</v>
      </c>
      <c r="C37" s="145" t="str">
        <f ca="1">IFERROR(__xludf.DUMMYFUNCTION("""COMPUTED_VALUE"""),"Total do mês")</f>
        <v>Total do mês</v>
      </c>
      <c r="D37" s="67">
        <f>Despesas!C3</f>
        <v>0</v>
      </c>
      <c r="E37" s="67">
        <f>Despesas!D3</f>
        <v>0</v>
      </c>
      <c r="F37" s="67">
        <f>Despesas!E3</f>
        <v>0</v>
      </c>
      <c r="G37" s="67">
        <f>Despesas!F3</f>
        <v>0</v>
      </c>
      <c r="H37" s="67">
        <f>Despesas!G3</f>
        <v>0</v>
      </c>
      <c r="I37" s="67">
        <f>Despesas!H3</f>
        <v>0</v>
      </c>
      <c r="J37" s="67">
        <f>Despesas!I3</f>
        <v>0</v>
      </c>
      <c r="K37" s="67">
        <f>Despesas!J3</f>
        <v>0</v>
      </c>
      <c r="L37" s="67">
        <f>Despesas!K3</f>
        <v>0</v>
      </c>
      <c r="M37" s="67">
        <f>Despesas!L3</f>
        <v>0</v>
      </c>
      <c r="N37" s="67">
        <f>Despesas!M3</f>
        <v>0</v>
      </c>
      <c r="O37" s="67">
        <f>Despesas!N3</f>
        <v>0</v>
      </c>
      <c r="P37" s="158">
        <f>Despesas!O5</f>
        <v>0</v>
      </c>
      <c r="Q37" s="49">
        <f>Despesas!P5</f>
        <v>0</v>
      </c>
      <c r="R37" s="157"/>
      <c r="S37" s="102"/>
      <c r="T37" s="102"/>
      <c r="U37" s="102"/>
      <c r="V37" s="102"/>
      <c r="W37" s="102"/>
      <c r="X37" s="102"/>
      <c r="Y37" s="102"/>
      <c r="Z37" s="102"/>
      <c r="AA37" s="75"/>
      <c r="AB37" s="75"/>
      <c r="AC37" s="75"/>
    </row>
    <row r="38" spans="1:29" ht="30" customHeight="1" x14ac:dyDescent="0.2">
      <c r="A38" s="109"/>
      <c r="B38" s="110">
        <v>45</v>
      </c>
      <c r="C38" s="145" t="str">
        <f ca="1">IFERROR(__xludf.DUMMYFUNCTION("""COMPUTED_VALUE"""),"Cartão de crédito")</f>
        <v>Cartão de crédito</v>
      </c>
      <c r="D38" s="43">
        <f>Despesas!C5</f>
        <v>0</v>
      </c>
      <c r="E38" s="43">
        <f>Despesas!D5</f>
        <v>0</v>
      </c>
      <c r="F38" s="43">
        <f>Despesas!E5</f>
        <v>0</v>
      </c>
      <c r="G38" s="43">
        <f>Despesas!F5</f>
        <v>0</v>
      </c>
      <c r="H38" s="43">
        <f>Despesas!G5</f>
        <v>0</v>
      </c>
      <c r="I38" s="43">
        <f>Despesas!H5</f>
        <v>0</v>
      </c>
      <c r="J38" s="43">
        <f>Despesas!I5</f>
        <v>0</v>
      </c>
      <c r="K38" s="43">
        <f>Despesas!J5</f>
        <v>0</v>
      </c>
      <c r="L38" s="43">
        <f>Despesas!K5</f>
        <v>0</v>
      </c>
      <c r="M38" s="43">
        <f>Despesas!L5</f>
        <v>0</v>
      </c>
      <c r="N38" s="43">
        <f>Despesas!M5</f>
        <v>0</v>
      </c>
      <c r="O38" s="43">
        <f>Despesas!N5</f>
        <v>0</v>
      </c>
      <c r="P38" s="49">
        <f>Despesas!O5</f>
        <v>0</v>
      </c>
      <c r="Q38" s="49">
        <f>Despesas!P5</f>
        <v>0</v>
      </c>
      <c r="R38" s="157"/>
      <c r="S38" s="102"/>
      <c r="T38" s="102"/>
      <c r="U38" s="102"/>
      <c r="V38" s="102"/>
      <c r="W38" s="102"/>
      <c r="X38" s="102"/>
      <c r="Y38" s="102"/>
      <c r="Z38" s="102"/>
      <c r="AA38" s="75"/>
      <c r="AB38" s="75"/>
      <c r="AC38" s="75"/>
    </row>
    <row r="39" spans="1:29" ht="30" customHeight="1" x14ac:dyDescent="0.2">
      <c r="A39" s="109"/>
      <c r="B39" s="110">
        <v>56</v>
      </c>
      <c r="C39" s="145" t="str">
        <f ca="1">IFERROR(__xludf.DUMMYFUNCTION("""COMPUTED_VALUE"""),"Casa")</f>
        <v>Casa</v>
      </c>
      <c r="D39" s="43">
        <f>Despesas!C10</f>
        <v>0</v>
      </c>
      <c r="E39" s="43">
        <f>Despesas!D10</f>
        <v>0</v>
      </c>
      <c r="F39" s="43">
        <f>Despesas!E10</f>
        <v>0</v>
      </c>
      <c r="G39" s="43">
        <f>Despesas!F10</f>
        <v>0</v>
      </c>
      <c r="H39" s="43">
        <f>Despesas!G10</f>
        <v>0</v>
      </c>
      <c r="I39" s="43">
        <f>Despesas!H10</f>
        <v>0</v>
      </c>
      <c r="J39" s="43">
        <f>Despesas!I10</f>
        <v>0</v>
      </c>
      <c r="K39" s="43">
        <f>Despesas!J10</f>
        <v>0</v>
      </c>
      <c r="L39" s="43">
        <f>Despesas!K10</f>
        <v>0</v>
      </c>
      <c r="M39" s="43">
        <f>Despesas!L10</f>
        <v>0</v>
      </c>
      <c r="N39" s="43">
        <f>Despesas!M10</f>
        <v>0</v>
      </c>
      <c r="O39" s="43">
        <f>Despesas!N10</f>
        <v>0</v>
      </c>
      <c r="P39" s="49">
        <f>Despesas!O10</f>
        <v>0</v>
      </c>
      <c r="Q39" s="49">
        <f>Despesas!P10</f>
        <v>0</v>
      </c>
      <c r="R39" s="157"/>
      <c r="S39" s="102"/>
      <c r="T39" s="102"/>
      <c r="U39" s="102"/>
      <c r="V39" s="102"/>
      <c r="W39" s="102"/>
      <c r="X39" s="102"/>
      <c r="Y39" s="102"/>
      <c r="Z39" s="102"/>
      <c r="AA39" s="75"/>
      <c r="AB39" s="75"/>
      <c r="AC39" s="75"/>
    </row>
    <row r="40" spans="1:29" ht="30" customHeight="1" x14ac:dyDescent="0.2">
      <c r="A40" s="109"/>
      <c r="B40" s="110">
        <v>62</v>
      </c>
      <c r="C40" s="145" t="str">
        <f ca="1">IFERROR(__xludf.DUMMYFUNCTION("""COMPUTED_VALUE"""),"Filhos")</f>
        <v>Filhos</v>
      </c>
      <c r="D40" s="43">
        <f>Despesas!C21</f>
        <v>0</v>
      </c>
      <c r="E40" s="43">
        <f>Despesas!D21</f>
        <v>0</v>
      </c>
      <c r="F40" s="43">
        <f>Despesas!E21</f>
        <v>0</v>
      </c>
      <c r="G40" s="43">
        <f>Despesas!F21</f>
        <v>0</v>
      </c>
      <c r="H40" s="43">
        <f>Despesas!G21</f>
        <v>0</v>
      </c>
      <c r="I40" s="43">
        <f>Despesas!H21</f>
        <v>0</v>
      </c>
      <c r="J40" s="43">
        <f>Despesas!I21</f>
        <v>0</v>
      </c>
      <c r="K40" s="43">
        <f>Despesas!J21</f>
        <v>0</v>
      </c>
      <c r="L40" s="43">
        <f>Despesas!K21</f>
        <v>0</v>
      </c>
      <c r="M40" s="43">
        <f>Despesas!L21</f>
        <v>0</v>
      </c>
      <c r="N40" s="43">
        <f>Despesas!M21</f>
        <v>0</v>
      </c>
      <c r="O40" s="43">
        <f>Despesas!N21</f>
        <v>0</v>
      </c>
      <c r="P40" s="49">
        <f>Despesas!O21</f>
        <v>0</v>
      </c>
      <c r="Q40" s="49">
        <f>Despesas!P21</f>
        <v>0</v>
      </c>
      <c r="R40" s="157"/>
      <c r="S40" s="102"/>
      <c r="T40" s="102"/>
      <c r="U40" s="102"/>
      <c r="V40" s="102"/>
      <c r="W40" s="102"/>
      <c r="X40" s="102"/>
      <c r="Y40" s="102"/>
      <c r="Z40" s="102"/>
      <c r="AA40" s="75"/>
      <c r="AB40" s="75"/>
      <c r="AC40" s="75"/>
    </row>
    <row r="41" spans="1:29" ht="30" customHeight="1" x14ac:dyDescent="0.2">
      <c r="A41" s="109"/>
      <c r="B41" s="110">
        <v>70</v>
      </c>
      <c r="C41" s="145" t="str">
        <f ca="1">IFERROR(__xludf.DUMMYFUNCTION("""COMPUTED_VALUE"""),"Entretenimento")</f>
        <v>Entretenimento</v>
      </c>
      <c r="D41" s="43">
        <f>Despesas!C31</f>
        <v>0</v>
      </c>
      <c r="E41" s="43">
        <f>Despesas!D31</f>
        <v>0</v>
      </c>
      <c r="F41" s="43">
        <f>Despesas!E31</f>
        <v>0</v>
      </c>
      <c r="G41" s="43">
        <f>Despesas!F31</f>
        <v>0</v>
      </c>
      <c r="H41" s="43">
        <f>Despesas!G31</f>
        <v>0</v>
      </c>
      <c r="I41" s="43">
        <f>Despesas!H31</f>
        <v>0</v>
      </c>
      <c r="J41" s="43">
        <f>Despesas!I31</f>
        <v>0</v>
      </c>
      <c r="K41" s="43">
        <f>Despesas!J31</f>
        <v>0</v>
      </c>
      <c r="L41" s="43">
        <f>Despesas!K31</f>
        <v>0</v>
      </c>
      <c r="M41" s="43">
        <f>Despesas!L31</f>
        <v>0</v>
      </c>
      <c r="N41" s="43">
        <f>Despesas!M31</f>
        <v>0</v>
      </c>
      <c r="O41" s="43">
        <f>Despesas!N31</f>
        <v>0</v>
      </c>
      <c r="P41" s="49">
        <f>Despesas!O31</f>
        <v>0</v>
      </c>
      <c r="Q41" s="49">
        <f>Despesas!P31</f>
        <v>0</v>
      </c>
      <c r="R41" s="157"/>
      <c r="S41" s="102"/>
      <c r="T41" s="102"/>
      <c r="U41" s="102"/>
      <c r="V41" s="102"/>
      <c r="W41" s="102"/>
      <c r="X41" s="102"/>
      <c r="Y41" s="102"/>
      <c r="Z41" s="102"/>
      <c r="AA41" s="75"/>
      <c r="AB41" s="75"/>
      <c r="AC41" s="75"/>
    </row>
    <row r="42" spans="1:29" ht="30" customHeight="1" x14ac:dyDescent="0.2">
      <c r="A42" s="109"/>
      <c r="B42" s="110">
        <v>82</v>
      </c>
      <c r="C42" s="145" t="str">
        <f ca="1">IFERROR(__xludf.DUMMYFUNCTION("""COMPUTED_VALUE"""),"Cuidados pessoais")</f>
        <v>Cuidados pessoais</v>
      </c>
      <c r="D42" s="43">
        <f>Despesas!C40</f>
        <v>0</v>
      </c>
      <c r="E42" s="43">
        <f>Despesas!D40</f>
        <v>0</v>
      </c>
      <c r="F42" s="43">
        <f>Despesas!E40</f>
        <v>0</v>
      </c>
      <c r="G42" s="43">
        <f>Despesas!F40</f>
        <v>0</v>
      </c>
      <c r="H42" s="43">
        <f>Despesas!G40</f>
        <v>0</v>
      </c>
      <c r="I42" s="43">
        <f>Despesas!H40</f>
        <v>0</v>
      </c>
      <c r="J42" s="43">
        <f>Despesas!I40</f>
        <v>0</v>
      </c>
      <c r="K42" s="43">
        <f>Despesas!J40</f>
        <v>0</v>
      </c>
      <c r="L42" s="43">
        <f>Despesas!K40</f>
        <v>0</v>
      </c>
      <c r="M42" s="43">
        <f>Despesas!L40</f>
        <v>0</v>
      </c>
      <c r="N42" s="43">
        <f>Despesas!M40</f>
        <v>0</v>
      </c>
      <c r="O42" s="43">
        <f>Despesas!N40</f>
        <v>0</v>
      </c>
      <c r="P42" s="49">
        <f>Despesas!O40</f>
        <v>0</v>
      </c>
      <c r="Q42" s="49">
        <f>Despesas!P40</f>
        <v>0</v>
      </c>
      <c r="R42" s="157"/>
      <c r="S42" s="102"/>
      <c r="T42" s="102"/>
      <c r="U42" s="102"/>
      <c r="V42" s="102"/>
      <c r="W42" s="102"/>
      <c r="X42" s="102"/>
      <c r="Y42" s="102"/>
      <c r="Z42" s="102"/>
      <c r="AA42" s="75"/>
      <c r="AB42" s="75"/>
      <c r="AC42" s="75"/>
    </row>
    <row r="43" spans="1:29" ht="30" customHeight="1" x14ac:dyDescent="0.2">
      <c r="A43" s="109"/>
      <c r="B43" s="110">
        <v>90</v>
      </c>
      <c r="C43" s="145" t="str">
        <f ca="1">IFERROR(__xludf.DUMMYFUNCTION("""COMPUTED_VALUE"""),"Saúde")</f>
        <v>Saúde</v>
      </c>
      <c r="D43" s="43">
        <f>Despesas!C48</f>
        <v>0</v>
      </c>
      <c r="E43" s="43">
        <f>Despesas!D48</f>
        <v>0</v>
      </c>
      <c r="F43" s="43">
        <f>Despesas!E48</f>
        <v>0</v>
      </c>
      <c r="G43" s="43">
        <f>Despesas!F48</f>
        <v>0</v>
      </c>
      <c r="H43" s="43">
        <f>Despesas!G48</f>
        <v>0</v>
      </c>
      <c r="I43" s="43">
        <f>Despesas!H48</f>
        <v>0</v>
      </c>
      <c r="J43" s="43">
        <f>Despesas!I48</f>
        <v>0</v>
      </c>
      <c r="K43" s="43">
        <f>Despesas!J48</f>
        <v>0</v>
      </c>
      <c r="L43" s="43">
        <f>Despesas!K48</f>
        <v>0</v>
      </c>
      <c r="M43" s="43">
        <f>Despesas!L48</f>
        <v>0</v>
      </c>
      <c r="N43" s="43">
        <f>Despesas!M48</f>
        <v>0</v>
      </c>
      <c r="O43" s="43">
        <f>Despesas!N48</f>
        <v>0</v>
      </c>
      <c r="P43" s="49">
        <f>Despesas!O48</f>
        <v>0</v>
      </c>
      <c r="Q43" s="49">
        <f>Despesas!P48</f>
        <v>0</v>
      </c>
      <c r="R43" s="157"/>
      <c r="S43" s="102"/>
      <c r="T43" s="102"/>
      <c r="U43" s="102"/>
      <c r="V43" s="102"/>
      <c r="W43" s="102"/>
      <c r="X43" s="102"/>
      <c r="Y43" s="102"/>
      <c r="Z43" s="102"/>
      <c r="AA43" s="75"/>
      <c r="AB43" s="75"/>
      <c r="AC43" s="75"/>
    </row>
    <row r="44" spans="1:29" ht="30" customHeight="1" x14ac:dyDescent="0.2">
      <c r="A44" s="109"/>
      <c r="B44" s="110">
        <v>98</v>
      </c>
      <c r="C44" s="145" t="str">
        <f ca="1">IFERROR(__xludf.DUMMYFUNCTION("""COMPUTED_VALUE"""),"Animais de 
estimação")</f>
        <v>Animais de 
estimação</v>
      </c>
      <c r="D44" s="43">
        <f>Despesas!C59</f>
        <v>0</v>
      </c>
      <c r="E44" s="43">
        <f>Despesas!D59</f>
        <v>0</v>
      </c>
      <c r="F44" s="43">
        <f>Despesas!E59</f>
        <v>0</v>
      </c>
      <c r="G44" s="43">
        <f>Despesas!F59</f>
        <v>0</v>
      </c>
      <c r="H44" s="43">
        <f>Despesas!G59</f>
        <v>0</v>
      </c>
      <c r="I44" s="43">
        <f>Despesas!H59</f>
        <v>0</v>
      </c>
      <c r="J44" s="43">
        <f>Despesas!I59</f>
        <v>0</v>
      </c>
      <c r="K44" s="43">
        <f>Despesas!J59</f>
        <v>0</v>
      </c>
      <c r="L44" s="43">
        <f>Despesas!K59</f>
        <v>0</v>
      </c>
      <c r="M44" s="43">
        <f>Despesas!L59</f>
        <v>0</v>
      </c>
      <c r="N44" s="43">
        <f>Despesas!M59</f>
        <v>0</v>
      </c>
      <c r="O44" s="43">
        <f>Despesas!N59</f>
        <v>0</v>
      </c>
      <c r="P44" s="49">
        <f>Despesas!O59</f>
        <v>0</v>
      </c>
      <c r="Q44" s="49">
        <f>Despesas!P59</f>
        <v>0</v>
      </c>
      <c r="R44" s="43">
        <f>Despesas!Q59</f>
        <v>0</v>
      </c>
      <c r="S44" s="102"/>
      <c r="T44" s="102"/>
      <c r="U44" s="102"/>
      <c r="V44" s="102"/>
      <c r="W44" s="102"/>
      <c r="X44" s="102"/>
      <c r="Y44" s="102"/>
      <c r="Z44" s="102"/>
      <c r="AA44" s="75"/>
      <c r="AB44" s="75"/>
      <c r="AC44" s="75"/>
    </row>
    <row r="45" spans="1:29" ht="30" customHeight="1" x14ac:dyDescent="0.2">
      <c r="A45" s="109"/>
      <c r="B45" s="110">
        <v>106</v>
      </c>
      <c r="C45" s="145" t="str">
        <f ca="1">IFERROR(__xludf.DUMMYFUNCTION("""COMPUTED_VALUE"""),"Transporte")</f>
        <v>Transporte</v>
      </c>
      <c r="D45" s="43">
        <f>Despesas!C68</f>
        <v>0</v>
      </c>
      <c r="E45" s="43">
        <f>Despesas!D68</f>
        <v>0</v>
      </c>
      <c r="F45" s="43">
        <f>Despesas!E68</f>
        <v>0</v>
      </c>
      <c r="G45" s="43">
        <f>Despesas!F68</f>
        <v>0</v>
      </c>
      <c r="H45" s="43">
        <f>Despesas!G68</f>
        <v>0</v>
      </c>
      <c r="I45" s="43">
        <f>Despesas!H68</f>
        <v>0</v>
      </c>
      <c r="J45" s="43">
        <f>Despesas!I68</f>
        <v>0</v>
      </c>
      <c r="K45" s="43">
        <f>Despesas!J68</f>
        <v>0</v>
      </c>
      <c r="L45" s="43">
        <f>Despesas!K68</f>
        <v>0</v>
      </c>
      <c r="M45" s="43">
        <f>Despesas!L68</f>
        <v>0</v>
      </c>
      <c r="N45" s="43">
        <f>Despesas!M68</f>
        <v>0</v>
      </c>
      <c r="O45" s="43">
        <f>Despesas!N68</f>
        <v>0</v>
      </c>
      <c r="P45" s="49">
        <f>Despesas!O68</f>
        <v>0</v>
      </c>
      <c r="Q45" s="49">
        <f>Despesas!P68</f>
        <v>0</v>
      </c>
      <c r="R45" s="157"/>
      <c r="S45" s="102"/>
      <c r="T45" s="102"/>
      <c r="U45" s="102"/>
      <c r="V45" s="102"/>
      <c r="W45" s="102"/>
      <c r="X45" s="102"/>
      <c r="Y45" s="102"/>
      <c r="Z45" s="102"/>
      <c r="AA45" s="75"/>
      <c r="AB45" s="75"/>
      <c r="AC45" s="75"/>
    </row>
    <row r="46" spans="1:29" ht="30" customHeight="1" x14ac:dyDescent="0.2">
      <c r="A46" s="90"/>
      <c r="B46" s="72"/>
      <c r="C46" s="145" t="str">
        <f ca="1">IFERROR(__xludf.DUMMYFUNCTION("""COMPUTED_VALUE"""),"Viagens")</f>
        <v>Viagens</v>
      </c>
      <c r="D46" s="43">
        <f>Despesas!C78</f>
        <v>0</v>
      </c>
      <c r="E46" s="43">
        <f>Despesas!D78</f>
        <v>0</v>
      </c>
      <c r="F46" s="43">
        <f>Despesas!E78</f>
        <v>0</v>
      </c>
      <c r="G46" s="43">
        <f>Despesas!F78</f>
        <v>0</v>
      </c>
      <c r="H46" s="43">
        <f>Despesas!G78</f>
        <v>0</v>
      </c>
      <c r="I46" s="43">
        <f>Despesas!H78</f>
        <v>0</v>
      </c>
      <c r="J46" s="43">
        <f>Despesas!I78</f>
        <v>0</v>
      </c>
      <c r="K46" s="43">
        <f>Despesas!J78</f>
        <v>0</v>
      </c>
      <c r="L46" s="43">
        <f>Despesas!K78</f>
        <v>0</v>
      </c>
      <c r="M46" s="43">
        <f>Despesas!L78</f>
        <v>0</v>
      </c>
      <c r="N46" s="43">
        <f>Despesas!M78</f>
        <v>0</v>
      </c>
      <c r="O46" s="43">
        <f>Despesas!N78</f>
        <v>0</v>
      </c>
      <c r="P46" s="49">
        <f>Despesas!O78</f>
        <v>0</v>
      </c>
      <c r="Q46" s="49">
        <f>Despesas!P78</f>
        <v>0</v>
      </c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</row>
    <row r="47" spans="1:29" ht="30" customHeight="1" x14ac:dyDescent="0.2">
      <c r="A47" s="90"/>
      <c r="B47" s="72"/>
      <c r="C47" s="145" t="str">
        <f ca="1">IFERROR(__xludf.DUMMYFUNCTION("""COMPUTED_VALUE"""),"Outros")</f>
        <v>Outros</v>
      </c>
      <c r="D47" s="43">
        <f>Despesas!C87</f>
        <v>0</v>
      </c>
      <c r="E47" s="43">
        <f>Despesas!D87</f>
        <v>0</v>
      </c>
      <c r="F47" s="43">
        <f>Despesas!E87</f>
        <v>0</v>
      </c>
      <c r="G47" s="43">
        <f>Despesas!F87</f>
        <v>0</v>
      </c>
      <c r="H47" s="43">
        <f>Despesas!G87</f>
        <v>0</v>
      </c>
      <c r="I47" s="43">
        <f>Despesas!H87</f>
        <v>0</v>
      </c>
      <c r="J47" s="43">
        <f>Despesas!I87</f>
        <v>0</v>
      </c>
      <c r="K47" s="43">
        <f>Despesas!J87</f>
        <v>0</v>
      </c>
      <c r="L47" s="43">
        <f>Despesas!K87</f>
        <v>0</v>
      </c>
      <c r="M47" s="43">
        <f>Despesas!L87</f>
        <v>0</v>
      </c>
      <c r="N47" s="43">
        <f>Despesas!M87</f>
        <v>0</v>
      </c>
      <c r="O47" s="43">
        <f>Despesas!N87</f>
        <v>0</v>
      </c>
      <c r="P47" s="49">
        <f>Despesas!O87</f>
        <v>0</v>
      </c>
      <c r="Q47" s="49">
        <f>Despesas!P87</f>
        <v>0</v>
      </c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</row>
    <row r="48" spans="1:29" ht="30" customHeight="1" x14ac:dyDescent="0.2">
      <c r="A48" s="159"/>
      <c r="B48" s="160"/>
      <c r="C48" s="94"/>
      <c r="D48" s="161" t="str">
        <f t="shared" ref="D48:D58" ca="1" si="4">IF(NOT(ISBLANK(B48)), INDIRECT("Expenses!D"&amp;B48&amp;":Q"&amp;B48),"")</f>
        <v/>
      </c>
      <c r="E48" s="162"/>
      <c r="F48" s="162"/>
      <c r="G48" s="162"/>
      <c r="H48" s="163"/>
      <c r="I48" s="162"/>
      <c r="J48" s="162"/>
      <c r="K48" s="162"/>
      <c r="L48" s="162"/>
      <c r="M48" s="162"/>
      <c r="N48" s="162"/>
      <c r="O48" s="162"/>
      <c r="P48" s="164"/>
      <c r="Q48" s="164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</row>
    <row r="49" spans="1:29" ht="30" customHeight="1" x14ac:dyDescent="0.2">
      <c r="A49" s="109"/>
      <c r="B49" s="110"/>
      <c r="C49" s="165"/>
      <c r="D49" s="166" t="str">
        <f t="shared" ca="1" si="4"/>
        <v/>
      </c>
      <c r="E49" s="167"/>
      <c r="F49" s="167"/>
      <c r="G49" s="167"/>
      <c r="H49" s="168"/>
      <c r="I49" s="167"/>
      <c r="J49" s="167"/>
      <c r="K49" s="167"/>
      <c r="L49" s="167"/>
      <c r="M49" s="167"/>
      <c r="N49" s="167"/>
      <c r="O49" s="167"/>
      <c r="P49" s="169"/>
      <c r="Q49" s="169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</row>
    <row r="50" spans="1:29" ht="48" customHeight="1" x14ac:dyDescent="0.2">
      <c r="A50" s="109"/>
      <c r="B50" s="110"/>
      <c r="C50" s="165"/>
      <c r="D50" s="166" t="str">
        <f t="shared" ca="1" si="4"/>
        <v/>
      </c>
      <c r="E50" s="167"/>
      <c r="F50" s="167"/>
      <c r="G50" s="167"/>
      <c r="H50" s="168"/>
      <c r="I50" s="167"/>
      <c r="J50" s="167"/>
      <c r="K50" s="167"/>
      <c r="L50" s="167"/>
      <c r="M50" s="167"/>
      <c r="N50" s="167"/>
      <c r="O50" s="167"/>
      <c r="P50" s="169"/>
      <c r="Q50" s="169"/>
      <c r="R50" s="165"/>
      <c r="S50" s="102"/>
      <c r="T50" s="102"/>
      <c r="U50" s="102"/>
      <c r="V50" s="102"/>
      <c r="W50" s="102"/>
      <c r="X50" s="102"/>
      <c r="Y50" s="102"/>
      <c r="Z50" s="102"/>
      <c r="AA50" s="75"/>
      <c r="AB50" s="75"/>
      <c r="AC50" s="75"/>
    </row>
    <row r="51" spans="1:29" ht="48" customHeight="1" x14ac:dyDescent="0.2">
      <c r="A51" s="109"/>
      <c r="B51" s="110"/>
      <c r="C51" s="165"/>
      <c r="D51" s="166" t="str">
        <f t="shared" ca="1" si="4"/>
        <v/>
      </c>
      <c r="E51" s="167"/>
      <c r="F51" s="167"/>
      <c r="G51" s="167"/>
      <c r="H51" s="168"/>
      <c r="I51" s="167"/>
      <c r="J51" s="167"/>
      <c r="K51" s="167"/>
      <c r="L51" s="167"/>
      <c r="M51" s="167"/>
      <c r="N51" s="167"/>
      <c r="O51" s="167"/>
      <c r="P51" s="169"/>
      <c r="Q51" s="169"/>
      <c r="R51" s="165"/>
      <c r="S51" s="102"/>
      <c r="T51" s="102"/>
      <c r="U51" s="102"/>
      <c r="V51" s="102"/>
      <c r="W51" s="102"/>
      <c r="X51" s="102"/>
      <c r="Y51" s="102"/>
      <c r="Z51" s="102"/>
      <c r="AA51" s="75"/>
      <c r="AB51" s="75"/>
      <c r="AC51" s="75"/>
    </row>
    <row r="52" spans="1:29" ht="48" customHeight="1" x14ac:dyDescent="0.2">
      <c r="A52" s="109"/>
      <c r="B52" s="110"/>
      <c r="C52" s="165"/>
      <c r="D52" s="166" t="str">
        <f t="shared" ca="1" si="4"/>
        <v/>
      </c>
      <c r="E52" s="167"/>
      <c r="F52" s="167"/>
      <c r="G52" s="167"/>
      <c r="H52" s="168"/>
      <c r="I52" s="167"/>
      <c r="J52" s="167"/>
      <c r="K52" s="167"/>
      <c r="L52" s="167"/>
      <c r="M52" s="167"/>
      <c r="N52" s="167"/>
      <c r="O52" s="167"/>
      <c r="P52" s="169"/>
      <c r="Q52" s="169"/>
      <c r="R52" s="165"/>
      <c r="S52" s="102"/>
      <c r="T52" s="102"/>
      <c r="U52" s="102"/>
      <c r="V52" s="102"/>
      <c r="W52" s="102"/>
      <c r="X52" s="102"/>
      <c r="Y52" s="102"/>
      <c r="Z52" s="102"/>
      <c r="AA52" s="75"/>
      <c r="AB52" s="75"/>
      <c r="AC52" s="75"/>
    </row>
    <row r="53" spans="1:29" ht="48" customHeight="1" x14ac:dyDescent="0.2">
      <c r="A53" s="109"/>
      <c r="B53" s="110"/>
      <c r="C53" s="165"/>
      <c r="D53" s="166" t="str">
        <f t="shared" ca="1" si="4"/>
        <v/>
      </c>
      <c r="E53" s="167"/>
      <c r="F53" s="167"/>
      <c r="G53" s="167"/>
      <c r="H53" s="168"/>
      <c r="I53" s="167"/>
      <c r="J53" s="167"/>
      <c r="K53" s="167"/>
      <c r="L53" s="167"/>
      <c r="M53" s="167"/>
      <c r="N53" s="167"/>
      <c r="O53" s="167"/>
      <c r="P53" s="169"/>
      <c r="Q53" s="169"/>
      <c r="R53" s="165"/>
      <c r="S53" s="102"/>
      <c r="T53" s="102"/>
      <c r="U53" s="102"/>
      <c r="V53" s="102"/>
      <c r="W53" s="102"/>
      <c r="X53" s="102"/>
      <c r="Y53" s="102"/>
      <c r="Z53" s="102"/>
      <c r="AA53" s="75"/>
      <c r="AB53" s="75"/>
      <c r="AC53" s="75"/>
    </row>
    <row r="54" spans="1:29" ht="48" customHeight="1" x14ac:dyDescent="0.2">
      <c r="A54" s="109"/>
      <c r="B54" s="110"/>
      <c r="C54" s="165"/>
      <c r="D54" s="166" t="str">
        <f t="shared" ca="1" si="4"/>
        <v/>
      </c>
      <c r="E54" s="167"/>
      <c r="F54" s="167"/>
      <c r="G54" s="167"/>
      <c r="H54" s="168"/>
      <c r="I54" s="167"/>
      <c r="J54" s="167"/>
      <c r="K54" s="167"/>
      <c r="L54" s="167"/>
      <c r="M54" s="167"/>
      <c r="N54" s="167"/>
      <c r="O54" s="167"/>
      <c r="P54" s="169"/>
      <c r="Q54" s="169"/>
      <c r="R54" s="165"/>
      <c r="S54" s="102"/>
      <c r="T54" s="102"/>
      <c r="U54" s="102"/>
      <c r="V54" s="102"/>
      <c r="W54" s="102"/>
      <c r="X54" s="102"/>
      <c r="Y54" s="102"/>
      <c r="Z54" s="102"/>
      <c r="AA54" s="75"/>
      <c r="AB54" s="75"/>
      <c r="AC54" s="75"/>
    </row>
    <row r="55" spans="1:29" ht="48" customHeight="1" x14ac:dyDescent="0.2">
      <c r="A55" s="109"/>
      <c r="B55" s="110"/>
      <c r="C55" s="165"/>
      <c r="D55" s="166" t="str">
        <f t="shared" ca="1" si="4"/>
        <v/>
      </c>
      <c r="E55" s="167"/>
      <c r="F55" s="167"/>
      <c r="G55" s="167"/>
      <c r="H55" s="168"/>
      <c r="I55" s="167"/>
      <c r="J55" s="167"/>
      <c r="K55" s="167"/>
      <c r="L55" s="167"/>
      <c r="M55" s="167"/>
      <c r="N55" s="167"/>
      <c r="O55" s="167"/>
      <c r="P55" s="169"/>
      <c r="Q55" s="169"/>
      <c r="R55" s="165"/>
      <c r="S55" s="102"/>
      <c r="T55" s="102"/>
      <c r="U55" s="102"/>
      <c r="V55" s="102"/>
      <c r="W55" s="102"/>
      <c r="X55" s="102"/>
      <c r="Y55" s="102"/>
      <c r="Z55" s="102"/>
      <c r="AA55" s="75"/>
      <c r="AB55" s="75"/>
      <c r="AC55" s="75"/>
    </row>
    <row r="56" spans="1:29" ht="48" customHeight="1" x14ac:dyDescent="0.2">
      <c r="A56" s="109"/>
      <c r="B56" s="110"/>
      <c r="C56" s="165"/>
      <c r="D56" s="166" t="str">
        <f t="shared" ca="1" si="4"/>
        <v/>
      </c>
      <c r="E56" s="167"/>
      <c r="F56" s="167"/>
      <c r="G56" s="167"/>
      <c r="H56" s="168"/>
      <c r="I56" s="167"/>
      <c r="J56" s="167"/>
      <c r="K56" s="167"/>
      <c r="L56" s="167"/>
      <c r="M56" s="167"/>
      <c r="N56" s="167"/>
      <c r="O56" s="167"/>
      <c r="P56" s="169"/>
      <c r="Q56" s="169"/>
      <c r="R56" s="165"/>
      <c r="S56" s="102"/>
      <c r="T56" s="102"/>
      <c r="U56" s="102"/>
      <c r="V56" s="102"/>
      <c r="W56" s="102"/>
      <c r="X56" s="102"/>
      <c r="Y56" s="102"/>
      <c r="Z56" s="102"/>
      <c r="AA56" s="75"/>
      <c r="AB56" s="75"/>
      <c r="AC56" s="75"/>
    </row>
    <row r="57" spans="1:29" ht="48" customHeight="1" x14ac:dyDescent="0.2">
      <c r="A57" s="109"/>
      <c r="B57" s="110"/>
      <c r="C57" s="165"/>
      <c r="D57" s="166" t="str">
        <f t="shared" ca="1" si="4"/>
        <v/>
      </c>
      <c r="E57" s="167"/>
      <c r="F57" s="167"/>
      <c r="G57" s="167"/>
      <c r="H57" s="168"/>
      <c r="I57" s="167"/>
      <c r="J57" s="167"/>
      <c r="K57" s="167"/>
      <c r="L57" s="167"/>
      <c r="M57" s="167"/>
      <c r="N57" s="167"/>
      <c r="O57" s="167"/>
      <c r="P57" s="169"/>
      <c r="Q57" s="169"/>
      <c r="R57" s="165"/>
      <c r="S57" s="102"/>
      <c r="T57" s="102"/>
      <c r="U57" s="102"/>
      <c r="V57" s="102"/>
      <c r="W57" s="102"/>
      <c r="X57" s="102"/>
      <c r="Y57" s="102"/>
      <c r="Z57" s="102"/>
      <c r="AA57" s="75"/>
      <c r="AB57" s="75"/>
      <c r="AC57" s="75"/>
    </row>
    <row r="58" spans="1:29" ht="48" customHeight="1" x14ac:dyDescent="0.2">
      <c r="A58" s="109"/>
      <c r="B58" s="110"/>
      <c r="C58" s="165"/>
      <c r="D58" s="166" t="str">
        <f t="shared" ca="1" si="4"/>
        <v/>
      </c>
      <c r="E58" s="167"/>
      <c r="F58" s="167"/>
      <c r="G58" s="167"/>
      <c r="H58" s="168"/>
      <c r="I58" s="167"/>
      <c r="J58" s="167"/>
      <c r="K58" s="167"/>
      <c r="L58" s="167"/>
      <c r="M58" s="167"/>
      <c r="N58" s="167"/>
      <c r="O58" s="167"/>
      <c r="P58" s="169"/>
      <c r="Q58" s="169"/>
      <c r="R58" s="165"/>
      <c r="S58" s="102"/>
      <c r="T58" s="102"/>
      <c r="U58" s="102"/>
      <c r="V58" s="102"/>
      <c r="W58" s="102"/>
      <c r="X58" s="102"/>
      <c r="Y58" s="102"/>
      <c r="Z58" s="102"/>
      <c r="AA58" s="75"/>
      <c r="AB58" s="75"/>
      <c r="AC58" s="75"/>
    </row>
  </sheetData>
  <mergeCells count="7">
    <mergeCell ref="C5:H5"/>
    <mergeCell ref="J5:N5"/>
    <mergeCell ref="A1:Q1"/>
    <mergeCell ref="C3:H3"/>
    <mergeCell ref="J3:N3"/>
    <mergeCell ref="C4:H4"/>
    <mergeCell ref="J4:N4"/>
  </mergeCells>
  <conditionalFormatting sqref="D24:O25">
    <cfRule type="cellIs" dxfId="0" priority="1" operator="lessThan">
      <formula>0</formula>
    </cfRule>
  </conditionalFormatting>
  <pageMargins left="0.511811024" right="0.511811024" top="0.78740157499999996" bottom="0.78740157499999996" header="0" footer="0"/>
  <pageSetup paperSize="9"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Configuração</vt:lpstr>
      <vt:lpstr>Despesas</vt:lpstr>
      <vt:lpstr>Renda</vt:lpstr>
      <vt:lpstr>Resumo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Celysa Hirt</dc:creator>
  <cp:lastModifiedBy>Bernardo Campos Pinto</cp:lastModifiedBy>
  <dcterms:created xsi:type="dcterms:W3CDTF">2021-09-09T21:05:21Z</dcterms:created>
  <dcterms:modified xsi:type="dcterms:W3CDTF">2023-12-06T21:20:03Z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6a73fae-5dbd-458a-93e0-5fdf739dc18f_Enabled">
    <vt:lpwstr>true</vt:lpwstr>
  </property>
  <property fmtid="{D5CDD505-2E9C-101B-9397-08002B2CF9AE}" pid="3" name="MSIP_Label_f6a73fae-5dbd-458a-93e0-5fdf739dc18f_SetDate">
    <vt:lpwstr>2023-11-06T19:50:37Z</vt:lpwstr>
  </property>
  <property fmtid="{D5CDD505-2E9C-101B-9397-08002B2CF9AE}" pid="4" name="MSIP_Label_f6a73fae-5dbd-458a-93e0-5fdf739dc18f_Method">
    <vt:lpwstr>Privileged</vt:lpwstr>
  </property>
  <property fmtid="{D5CDD505-2E9C-101B-9397-08002B2CF9AE}" pid="5" name="MSIP_Label_f6a73fae-5dbd-458a-93e0-5fdf739dc18f_Name">
    <vt:lpwstr>f6a73fae-5dbd-458a-93e0-5fdf739dc18f</vt:lpwstr>
  </property>
  <property fmtid="{D5CDD505-2E9C-101B-9397-08002B2CF9AE}" pid="6" name="MSIP_Label_f6a73fae-5dbd-458a-93e0-5fdf739dc18f_SiteId">
    <vt:lpwstr>7575b092-fc5f-4f6c-b7a5-9e9ef7aca80d</vt:lpwstr>
  </property>
  <property fmtid="{D5CDD505-2E9C-101B-9397-08002B2CF9AE}" pid="7" name="MSIP_Label_f6a73fae-5dbd-458a-93e0-5fdf739dc18f_ActionId">
    <vt:lpwstr>dba7fa04-13b1-4027-b16a-d381c093a239</vt:lpwstr>
  </property>
  <property fmtid="{D5CDD505-2E9C-101B-9397-08002B2CF9AE}" pid="8" name="MSIP_Label_f6a73fae-5dbd-458a-93e0-5fdf739dc18f_ContentBits">
    <vt:lpwstr>0</vt:lpwstr>
  </property>
</Properties>
</file>